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5"/>
  </bookViews>
  <sheets>
    <sheet name="Herren" sheetId="1" r:id="rId1"/>
    <sheet name="Junioren" sheetId="2" r:id="rId2"/>
    <sheet name="Senioren A" sheetId="3" r:id="rId3"/>
    <sheet name="Senioren B" sheetId="4" r:id="rId4"/>
    <sheet name="Juniorinnen" sheetId="5" r:id="rId5"/>
    <sheet name="Damen" sheetId="6" r:id="rId6"/>
    <sheet name="Damen A" sheetId="7" r:id="rId7"/>
    <sheet name="Damen B" sheetId="8" r:id="rId8"/>
  </sheets>
  <definedNames/>
  <calcPr fullCalcOnLoad="1"/>
</workbook>
</file>

<file path=xl/sharedStrings.xml><?xml version="1.0" encoding="utf-8"?>
<sst xmlns="http://schemas.openxmlformats.org/spreadsheetml/2006/main" count="641" uniqueCount="179">
  <si>
    <t>Bahn 1</t>
  </si>
  <si>
    <t>Bahn 2</t>
  </si>
  <si>
    <t>Bahn 3</t>
  </si>
  <si>
    <t>Bahn 4</t>
  </si>
  <si>
    <t>Gesamt</t>
  </si>
  <si>
    <t>Pl.</t>
  </si>
  <si>
    <t>Name</t>
  </si>
  <si>
    <t>Geb.Datum</t>
  </si>
  <si>
    <t>Club/Verein</t>
  </si>
  <si>
    <t>Pass-Nr:</t>
  </si>
  <si>
    <t>Voll</t>
  </si>
  <si>
    <t>Abr.</t>
  </si>
  <si>
    <t>F</t>
  </si>
  <si>
    <t>Ges.</t>
  </si>
  <si>
    <t>Fe.</t>
  </si>
  <si>
    <t>Guggenmos, Christian</t>
  </si>
  <si>
    <t>KRC Kipfenberg</t>
  </si>
  <si>
    <t>Brosi, Dietmar</t>
  </si>
  <si>
    <t>SC Mühlried</t>
  </si>
  <si>
    <t>Meir, Thilo</t>
  </si>
  <si>
    <t>Lösel Christian</t>
  </si>
  <si>
    <t>SKV Manching</t>
  </si>
  <si>
    <t>Pittius, Jürgen</t>
  </si>
  <si>
    <t>Schmid, Markus</t>
  </si>
  <si>
    <t>KC Stammham</t>
  </si>
  <si>
    <t>Rudman, Thomas</t>
  </si>
  <si>
    <t>SKV Ingolstadt</t>
  </si>
  <si>
    <t>Kiesewetter, Klaus</t>
  </si>
  <si>
    <t>Baar-Ebenhausen</t>
  </si>
  <si>
    <t>Strauß, Mario</t>
  </si>
  <si>
    <t>Knoll, Markus</t>
  </si>
  <si>
    <t>Laßmann, Peter</t>
  </si>
  <si>
    <t>KC Pöttmes</t>
  </si>
  <si>
    <t>Spiegel, Stefan</t>
  </si>
  <si>
    <t>DJK Eichstätt</t>
  </si>
  <si>
    <t>Klüber, Bernd</t>
  </si>
  <si>
    <t>Wenzl, Isidor</t>
  </si>
  <si>
    <t>Hammerer, Udo</t>
  </si>
  <si>
    <t>KC Karlshuld</t>
  </si>
  <si>
    <t>Lastre, Stipan</t>
  </si>
  <si>
    <t>Weichhart, Bernd</t>
  </si>
  <si>
    <t>Jakob, Stefan</t>
  </si>
  <si>
    <t>SV Eitensheim</t>
  </si>
  <si>
    <t>Spiegel, Christian</t>
  </si>
  <si>
    <t>Rehm, Markus</t>
  </si>
  <si>
    <t>Vorlauf</t>
  </si>
  <si>
    <t>Summe</t>
  </si>
  <si>
    <t>Kreismeisterschaft Einzel Endlauf 2009/2010</t>
  </si>
  <si>
    <t>Austragungsort:</t>
  </si>
  <si>
    <t>Stepperg</t>
  </si>
  <si>
    <t>29/30/31.01.2010</t>
  </si>
  <si>
    <t>Hanikel, Manfred</t>
  </si>
  <si>
    <t>Seebach, Dominik</t>
  </si>
  <si>
    <t>TSV Aichach</t>
  </si>
  <si>
    <t>Berk, Thomas</t>
  </si>
  <si>
    <t>SK Lenting</t>
  </si>
  <si>
    <t>Niefnecker, Andreas</t>
  </si>
  <si>
    <t>Forster, Johannes</t>
  </si>
  <si>
    <t>Stegmeir, Stefan</t>
  </si>
  <si>
    <t>SG Edelshausen</t>
  </si>
  <si>
    <t>Küchler, Benjamin</t>
  </si>
  <si>
    <t>Kramer, Tobias</t>
  </si>
  <si>
    <t>Seeger, Christian</t>
  </si>
  <si>
    <t>Öxler, Markus</t>
  </si>
  <si>
    <t>Kratz, Christopher</t>
  </si>
  <si>
    <t>Walz Alexander</t>
  </si>
  <si>
    <t>Kugler, Johannes</t>
  </si>
  <si>
    <t>KC Stepperg</t>
  </si>
  <si>
    <t>Gärtner, Matthias</t>
  </si>
  <si>
    <t>Danner, Leo</t>
  </si>
  <si>
    <t>Weber, Michael</t>
  </si>
  <si>
    <t>Lorenz, Dominic</t>
  </si>
  <si>
    <t>VL + EL</t>
  </si>
  <si>
    <t>Summe Endlauf</t>
  </si>
  <si>
    <t>Geb-Datum</t>
  </si>
  <si>
    <t>Kummer, Raphaela</t>
  </si>
  <si>
    <t>Köppel, Michaela</t>
  </si>
  <si>
    <t>Müller, Martina</t>
  </si>
  <si>
    <t>Schröder-Kukler, Kath.</t>
  </si>
  <si>
    <t>Zehetbauer, Astrid</t>
  </si>
  <si>
    <t>Gabler, Anna-Lena</t>
  </si>
  <si>
    <t>Mannert, Elisabeth</t>
  </si>
  <si>
    <t>Wittmann, Tina</t>
  </si>
  <si>
    <t>GW Karlshuld</t>
  </si>
  <si>
    <t>Barth, Jessica</t>
  </si>
  <si>
    <t>Brosi, Stefanie</t>
  </si>
  <si>
    <t>Geisler, Sandra</t>
  </si>
  <si>
    <t xml:space="preserve">Summe </t>
  </si>
  <si>
    <t>Fleischer, Bettina</t>
  </si>
  <si>
    <t>Bergmann, Anne-Kathrin</t>
  </si>
  <si>
    <t>Rochu, Bettina</t>
  </si>
  <si>
    <t>Burger, Natascha</t>
  </si>
  <si>
    <t>Kummer, Hildegard</t>
  </si>
  <si>
    <t>Elschleger, Marie</t>
  </si>
  <si>
    <t>Kneißl, Katrin</t>
  </si>
  <si>
    <t>Zech, Monika</t>
  </si>
  <si>
    <t>Berthold, Daniela</t>
  </si>
  <si>
    <t>SKV Gerolfing</t>
  </si>
  <si>
    <t>Gößl, Angelika</t>
  </si>
  <si>
    <t>Reil, Martina</t>
  </si>
  <si>
    <t>Huber, Petra</t>
  </si>
  <si>
    <t>Schröder, Christa</t>
  </si>
  <si>
    <t>Gruber, Anja</t>
  </si>
  <si>
    <t>Gößl-Thineo, Yanaris</t>
  </si>
  <si>
    <t>Berthold, Sabine</t>
  </si>
  <si>
    <t>Müller, Ulrike</t>
  </si>
  <si>
    <t>LK</t>
  </si>
  <si>
    <t>Feh.</t>
  </si>
  <si>
    <t>Baumgartner, Josef</t>
  </si>
  <si>
    <t>Hoyng, Hermann</t>
  </si>
  <si>
    <t>KV Neuburg</t>
  </si>
  <si>
    <t>Berndt, Helmut</t>
  </si>
  <si>
    <t>SKC Wolnzach</t>
  </si>
  <si>
    <t>Marz, Walter</t>
  </si>
  <si>
    <t>Frey, Manfred</t>
  </si>
  <si>
    <t>X</t>
  </si>
  <si>
    <t>Schierl, Karl</t>
  </si>
  <si>
    <t>Friedl, Helmut</t>
  </si>
  <si>
    <t xml:space="preserve"> </t>
  </si>
  <si>
    <t>Rabl, Ludwig</t>
  </si>
  <si>
    <t>Nieselberger, Karl</t>
  </si>
  <si>
    <t>Hauk, Gerhard</t>
  </si>
  <si>
    <t>Winkelmair, Benno</t>
  </si>
  <si>
    <t>Reichart, Rudi</t>
  </si>
  <si>
    <t>Wenger, Paul</t>
  </si>
  <si>
    <t>Amesdörfer, Wolfgang</t>
  </si>
  <si>
    <t>Eisenhofer, Ernst</t>
  </si>
  <si>
    <t>Wachmenko, Peter</t>
  </si>
  <si>
    <t>Schuster, Franz</t>
  </si>
  <si>
    <t>Thulke, Wolfgang</t>
  </si>
  <si>
    <t>Rabl, Andreas</t>
  </si>
  <si>
    <t>Schrittenlocher, Albert</t>
  </si>
  <si>
    <t>Spengler, Ferdinand</t>
  </si>
  <si>
    <t>Hammerl, Leonhard</t>
  </si>
  <si>
    <t>Wendler, Hans</t>
  </si>
  <si>
    <t>Guth, Fritz</t>
  </si>
  <si>
    <t>Gmelch, Manfred</t>
  </si>
  <si>
    <t>Ampferl, Gerd</t>
  </si>
  <si>
    <t>Herrmann, Rainer</t>
  </si>
  <si>
    <t>Hagl, Kurt</t>
  </si>
  <si>
    <t>Ehleider, Dieter</t>
  </si>
  <si>
    <t>Donaubauer, Ferdinand</t>
  </si>
  <si>
    <t>Senner, Peter</t>
  </si>
  <si>
    <t>Bauer, Gerd</t>
  </si>
  <si>
    <t>Zauner, Richard</t>
  </si>
  <si>
    <t>Wegler, Thomas</t>
  </si>
  <si>
    <t>Wegler, Fritz</t>
  </si>
  <si>
    <t>Herren</t>
  </si>
  <si>
    <t>Junioren</t>
  </si>
  <si>
    <t>Senioren A</t>
  </si>
  <si>
    <t>Senioren B</t>
  </si>
  <si>
    <t>Juniorinnen</t>
  </si>
  <si>
    <t>Damen</t>
  </si>
  <si>
    <t>Pas-Nr:</t>
  </si>
  <si>
    <t>Meier, Brigitte</t>
  </si>
  <si>
    <t>Trunzer, Claudia</t>
  </si>
  <si>
    <t>Haußner, Resi</t>
  </si>
  <si>
    <t>Erl, Gertrud</t>
  </si>
  <si>
    <t>Reeg, Ranka</t>
  </si>
  <si>
    <t>Lücking, Magdalena</t>
  </si>
  <si>
    <t>Czichon, Kornelia</t>
  </si>
  <si>
    <t>Frey, Monika</t>
  </si>
  <si>
    <t>Niefnecker, Ursula</t>
  </si>
  <si>
    <t>Thulke, Gisela</t>
  </si>
  <si>
    <t>Godl, Eva</t>
  </si>
  <si>
    <t>Loncarevic, Mira</t>
  </si>
  <si>
    <t>Harrer, Elisabeth</t>
  </si>
  <si>
    <t>Ehrenstrasser, Gretchen</t>
  </si>
  <si>
    <t>Wendler, Rosa</t>
  </si>
  <si>
    <t>Wilke, Käthe</t>
  </si>
  <si>
    <t>Lorenz, Elisabeth</t>
  </si>
  <si>
    <t>Löster, Annemarie</t>
  </si>
  <si>
    <t>Holzschuh, Christel</t>
  </si>
  <si>
    <t>Männer, Doris</t>
  </si>
  <si>
    <t>Damen B</t>
  </si>
  <si>
    <t>Damen A</t>
  </si>
  <si>
    <t>entschuldigt</t>
  </si>
  <si>
    <t>unentschuldigt</t>
  </si>
  <si>
    <t>verletzt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</si>
</sst>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4"/>
      <name val="Arial"/>
      <family val="0"/>
    </font>
    <font>
      <sz val="1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/>
      <top style="thick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indent="1"/>
    </xf>
    <xf numFmtId="0" fontId="0" fillId="0" borderId="4" xfId="0" applyFont="1" applyFill="1" applyBorder="1" applyAlignment="1">
      <alignment horizontal="left" vertic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indent="1"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14" fontId="0" fillId="0" borderId="8" xfId="0" applyNumberForma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72" fontId="0" fillId="0" borderId="4" xfId="0" applyNumberForma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inden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inden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indent="1"/>
    </xf>
    <xf numFmtId="0" fontId="2" fillId="3" borderId="21" xfId="0" applyFont="1" applyFill="1" applyBorder="1" applyAlignment="1">
      <alignment horizontal="left" vertical="center" indent="1"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14" fontId="0" fillId="0" borderId="22" xfId="0" applyNumberForma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indent="1"/>
    </xf>
    <xf numFmtId="0" fontId="0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4" xfId="0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indent="1"/>
    </xf>
    <xf numFmtId="0" fontId="0" fillId="0" borderId="22" xfId="0" applyFill="1" applyBorder="1" applyAlignment="1">
      <alignment horizontal="left" vertical="center" indent="1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left" vertical="center" indent="1"/>
    </xf>
    <xf numFmtId="0" fontId="2" fillId="3" borderId="29" xfId="0" applyFont="1" applyFill="1" applyBorder="1" applyAlignment="1">
      <alignment horizontal="left" vertical="center" indent="1"/>
    </xf>
    <xf numFmtId="0" fontId="2" fillId="3" borderId="30" xfId="0" applyFont="1" applyFill="1" applyBorder="1" applyAlignment="1">
      <alignment horizontal="left" vertical="center" indent="1"/>
    </xf>
    <xf numFmtId="0" fontId="2" fillId="3" borderId="2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3" borderId="3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2" fillId="3" borderId="28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vertical="center"/>
      <protection locked="0"/>
    </xf>
    <xf numFmtId="14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 applyProtection="1">
      <alignment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1" fillId="2" borderId="45" xfId="0" applyFont="1" applyFill="1" applyBorder="1" applyAlignment="1">
      <alignment horizontal="center" vertical="center"/>
    </xf>
    <xf numFmtId="0" fontId="0" fillId="2" borderId="46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6" xfId="0" applyFill="1" applyBorder="1" applyAlignment="1">
      <alignment horizontal="left" vertical="center"/>
    </xf>
    <xf numFmtId="14" fontId="0" fillId="0" borderId="56" xfId="0" applyNumberForma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7" xfId="0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14" fontId="0" fillId="0" borderId="57" xfId="0" applyNumberForma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/>
    </xf>
    <xf numFmtId="0" fontId="0" fillId="0" borderId="56" xfId="0" applyFill="1" applyBorder="1" applyAlignment="1">
      <alignment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0" fillId="0" borderId="59" xfId="0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14" fontId="0" fillId="0" borderId="59" xfId="0" applyNumberForma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 indent="1"/>
    </xf>
    <xf numFmtId="0" fontId="0" fillId="0" borderId="5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/>
    </xf>
    <xf numFmtId="0" fontId="0" fillId="0" borderId="59" xfId="0" applyFill="1" applyBorder="1" applyAlignment="1">
      <alignment horizontal="left" vertical="center" indent="1"/>
    </xf>
    <xf numFmtId="0" fontId="1" fillId="0" borderId="6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4"/>
  <sheetViews>
    <sheetView zoomScale="75" zoomScaleNormal="75" workbookViewId="0" topLeftCell="A1">
      <pane xSplit="2" topLeftCell="C1" activePane="topRight" state="frozen"/>
      <selection pane="topLeft" activeCell="A1" sqref="A1"/>
      <selection pane="topRight" activeCell="E44" sqref="E44"/>
    </sheetView>
  </sheetViews>
  <sheetFormatPr defaultColWidth="11.421875" defaultRowHeight="12.75"/>
  <cols>
    <col min="1" max="1" width="4.7109375" style="0" customWidth="1"/>
    <col min="2" max="2" width="19.140625" style="0" customWidth="1"/>
    <col min="4" max="4" width="15.57421875" style="0" customWidth="1"/>
    <col min="5" max="7" width="8.8515625" style="0" customWidth="1"/>
    <col min="8" max="8" width="4.00390625" style="0" hidden="1" customWidth="1"/>
    <col min="9" max="9" width="4.28125" style="0" hidden="1" customWidth="1"/>
    <col min="10" max="10" width="2.00390625" style="0" hidden="1" customWidth="1"/>
    <col min="11" max="11" width="4.57421875" style="0" hidden="1" customWidth="1"/>
    <col min="12" max="12" width="4.00390625" style="0" hidden="1" customWidth="1"/>
    <col min="13" max="13" width="4.28125" style="0" hidden="1" customWidth="1"/>
    <col min="14" max="14" width="2.00390625" style="0" hidden="1" customWidth="1"/>
    <col min="15" max="15" width="4.57421875" style="0" hidden="1" customWidth="1"/>
    <col min="16" max="16" width="4.00390625" style="0" hidden="1" customWidth="1"/>
    <col min="17" max="17" width="4.28125" style="0" hidden="1" customWidth="1"/>
    <col min="18" max="18" width="2.00390625" style="0" hidden="1" customWidth="1"/>
    <col min="19" max="19" width="4.57421875" style="0" hidden="1" customWidth="1"/>
    <col min="20" max="20" width="4.00390625" style="0" hidden="1" customWidth="1"/>
    <col min="21" max="21" width="4.28125" style="0" hidden="1" customWidth="1"/>
    <col min="22" max="22" width="2.00390625" style="0" hidden="1" customWidth="1"/>
    <col min="23" max="23" width="4.57421875" style="0" hidden="1" customWidth="1"/>
    <col min="24" max="24" width="4.00390625" style="0" hidden="1" customWidth="1"/>
    <col min="25" max="25" width="4.28125" style="0" hidden="1" customWidth="1"/>
    <col min="26" max="26" width="3.28125" style="0" hidden="1" customWidth="1"/>
    <col min="27" max="27" width="5.00390625" style="0" hidden="1" customWidth="1"/>
    <col min="28" max="28" width="5.7109375" style="0" customWidth="1"/>
    <col min="29" max="29" width="5.140625" style="0" customWidth="1"/>
    <col min="30" max="30" width="4.421875" style="0" customWidth="1"/>
    <col min="31" max="31" width="5.7109375" style="0" customWidth="1"/>
    <col min="32" max="34" width="5.28125" style="0" customWidth="1"/>
    <col min="35" max="47" width="5.7109375" style="0" customWidth="1"/>
    <col min="48" max="48" width="9.28125" style="0" customWidth="1"/>
  </cols>
  <sheetData>
    <row r="1" ht="30">
      <c r="B1" s="14" t="s">
        <v>47</v>
      </c>
    </row>
    <row r="3" spans="2:45" ht="20.25">
      <c r="B3" s="15" t="s">
        <v>48</v>
      </c>
      <c r="D3" s="15" t="s">
        <v>49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 t="s">
        <v>147</v>
      </c>
      <c r="AC3" s="15"/>
      <c r="AD3" s="15"/>
      <c r="AE3" s="15"/>
      <c r="AF3" s="15"/>
      <c r="AG3" s="15"/>
      <c r="AH3" s="15"/>
      <c r="AJ3" s="15"/>
      <c r="AK3" s="15"/>
      <c r="AS3" s="15" t="s">
        <v>50</v>
      </c>
    </row>
    <row r="5" spans="1:48" ht="15.75">
      <c r="A5" s="1"/>
      <c r="B5" s="1"/>
      <c r="C5" s="1"/>
      <c r="D5" s="1"/>
      <c r="E5" s="1"/>
      <c r="F5" s="104" t="s">
        <v>11</v>
      </c>
      <c r="G5" s="104" t="s">
        <v>4</v>
      </c>
      <c r="H5" s="127" t="s">
        <v>0</v>
      </c>
      <c r="I5" s="125"/>
      <c r="J5" s="125"/>
      <c r="K5" s="126"/>
      <c r="L5" s="124" t="s">
        <v>1</v>
      </c>
      <c r="M5" s="125"/>
      <c r="N5" s="125"/>
      <c r="O5" s="126"/>
      <c r="P5" s="124" t="s">
        <v>2</v>
      </c>
      <c r="Q5" s="125"/>
      <c r="R5" s="125"/>
      <c r="S5" s="126"/>
      <c r="T5" s="124" t="s">
        <v>3</v>
      </c>
      <c r="U5" s="125"/>
      <c r="V5" s="125"/>
      <c r="W5" s="126"/>
      <c r="X5" s="124" t="s">
        <v>4</v>
      </c>
      <c r="Y5" s="125"/>
      <c r="Z5" s="125"/>
      <c r="AA5" s="126"/>
      <c r="AB5" s="127" t="s">
        <v>0</v>
      </c>
      <c r="AC5" s="125"/>
      <c r="AD5" s="125"/>
      <c r="AE5" s="126"/>
      <c r="AF5" s="124" t="s">
        <v>1</v>
      </c>
      <c r="AG5" s="125"/>
      <c r="AH5" s="125"/>
      <c r="AI5" s="126"/>
      <c r="AJ5" s="124" t="s">
        <v>2</v>
      </c>
      <c r="AK5" s="125"/>
      <c r="AL5" s="125"/>
      <c r="AM5" s="126"/>
      <c r="AN5" s="124" t="s">
        <v>3</v>
      </c>
      <c r="AO5" s="125"/>
      <c r="AP5" s="125"/>
      <c r="AQ5" s="126"/>
      <c r="AR5" s="124" t="s">
        <v>46</v>
      </c>
      <c r="AS5" s="125"/>
      <c r="AT5" s="125"/>
      <c r="AU5" s="126"/>
      <c r="AV5" s="11" t="s">
        <v>4</v>
      </c>
    </row>
    <row r="6" spans="1:48" ht="12.75">
      <c r="A6" s="94" t="s">
        <v>5</v>
      </c>
      <c r="B6" s="109" t="s">
        <v>6</v>
      </c>
      <c r="C6" s="96" t="s">
        <v>7</v>
      </c>
      <c r="D6" s="110" t="s">
        <v>8</v>
      </c>
      <c r="E6" s="98" t="s">
        <v>9</v>
      </c>
      <c r="F6" s="111" t="s">
        <v>45</v>
      </c>
      <c r="G6" s="111" t="s">
        <v>45</v>
      </c>
      <c r="H6" s="99" t="s">
        <v>10</v>
      </c>
      <c r="I6" s="100" t="s">
        <v>11</v>
      </c>
      <c r="J6" s="100" t="s">
        <v>12</v>
      </c>
      <c r="K6" s="101" t="s">
        <v>13</v>
      </c>
      <c r="L6" s="103" t="s">
        <v>10</v>
      </c>
      <c r="M6" s="100" t="s">
        <v>11</v>
      </c>
      <c r="N6" s="100" t="s">
        <v>12</v>
      </c>
      <c r="O6" s="101" t="s">
        <v>13</v>
      </c>
      <c r="P6" s="103" t="s">
        <v>10</v>
      </c>
      <c r="Q6" s="100" t="s">
        <v>11</v>
      </c>
      <c r="R6" s="100" t="s">
        <v>12</v>
      </c>
      <c r="S6" s="101" t="s">
        <v>13</v>
      </c>
      <c r="T6" s="103" t="s">
        <v>10</v>
      </c>
      <c r="U6" s="100" t="s">
        <v>11</v>
      </c>
      <c r="V6" s="100" t="s">
        <v>12</v>
      </c>
      <c r="W6" s="101" t="s">
        <v>13</v>
      </c>
      <c r="X6" s="103" t="s">
        <v>10</v>
      </c>
      <c r="Y6" s="100" t="s">
        <v>11</v>
      </c>
      <c r="Z6" s="100" t="s">
        <v>14</v>
      </c>
      <c r="AA6" s="101" t="s">
        <v>13</v>
      </c>
      <c r="AB6" s="99" t="s">
        <v>10</v>
      </c>
      <c r="AC6" s="100" t="s">
        <v>11</v>
      </c>
      <c r="AD6" s="100" t="s">
        <v>12</v>
      </c>
      <c r="AE6" s="101" t="s">
        <v>13</v>
      </c>
      <c r="AF6" s="103" t="s">
        <v>10</v>
      </c>
      <c r="AG6" s="100" t="s">
        <v>11</v>
      </c>
      <c r="AH6" s="100" t="s">
        <v>12</v>
      </c>
      <c r="AI6" s="101" t="s">
        <v>13</v>
      </c>
      <c r="AJ6" s="103" t="s">
        <v>10</v>
      </c>
      <c r="AK6" s="100" t="s">
        <v>11</v>
      </c>
      <c r="AL6" s="100" t="s">
        <v>12</v>
      </c>
      <c r="AM6" s="101" t="s">
        <v>13</v>
      </c>
      <c r="AN6" s="103" t="s">
        <v>10</v>
      </c>
      <c r="AO6" s="100" t="s">
        <v>11</v>
      </c>
      <c r="AP6" s="100" t="s">
        <v>12</v>
      </c>
      <c r="AQ6" s="101" t="s">
        <v>13</v>
      </c>
      <c r="AR6" s="103" t="s">
        <v>10</v>
      </c>
      <c r="AS6" s="100" t="s">
        <v>11</v>
      </c>
      <c r="AT6" s="100" t="s">
        <v>14</v>
      </c>
      <c r="AU6" s="101" t="s">
        <v>13</v>
      </c>
      <c r="AV6" s="112"/>
    </row>
    <row r="7" spans="1:48" s="9" customFormat="1" ht="12.75">
      <c r="A7" s="8">
        <v>1</v>
      </c>
      <c r="B7" s="5" t="s">
        <v>17</v>
      </c>
      <c r="C7" s="6">
        <v>31045</v>
      </c>
      <c r="D7" s="5" t="s">
        <v>18</v>
      </c>
      <c r="E7" s="7">
        <v>792313</v>
      </c>
      <c r="F7" s="7">
        <f aca="true" t="shared" si="0" ref="F7:F26">SUM(Y7)</f>
        <v>344</v>
      </c>
      <c r="G7" s="7">
        <f aca="true" t="shared" si="1" ref="G7:G26">SUM(AA7)</f>
        <v>1025</v>
      </c>
      <c r="H7" s="7">
        <v>175</v>
      </c>
      <c r="I7" s="113">
        <f aca="true" t="shared" si="2" ref="I7:I26">IF(K7="",0,K7-H7)</f>
        <v>87</v>
      </c>
      <c r="J7" s="7">
        <v>2</v>
      </c>
      <c r="K7" s="7">
        <v>262</v>
      </c>
      <c r="L7" s="7">
        <v>169</v>
      </c>
      <c r="M7" s="113">
        <f aca="true" t="shared" si="3" ref="M7:M26">IF(O7="",0,O7-L7)</f>
        <v>79</v>
      </c>
      <c r="N7" s="7">
        <v>2</v>
      </c>
      <c r="O7" s="7">
        <v>248</v>
      </c>
      <c r="P7" s="7">
        <v>169</v>
      </c>
      <c r="Q7" s="113">
        <f aca="true" t="shared" si="4" ref="Q7:Q26">IF(S7="",0,S7-P7)</f>
        <v>80</v>
      </c>
      <c r="R7" s="7">
        <v>0</v>
      </c>
      <c r="S7" s="7">
        <v>249</v>
      </c>
      <c r="T7" s="7">
        <v>168</v>
      </c>
      <c r="U7" s="113">
        <f aca="true" t="shared" si="5" ref="U7:U26">IF(W7="",0,W7-T7)</f>
        <v>98</v>
      </c>
      <c r="V7" s="7">
        <v>2</v>
      </c>
      <c r="W7" s="7">
        <v>266</v>
      </c>
      <c r="X7" s="8">
        <f aca="true" t="shared" si="6" ref="X7:Z26">H7+L7+P7+T7</f>
        <v>681</v>
      </c>
      <c r="Y7" s="8">
        <f t="shared" si="6"/>
        <v>344</v>
      </c>
      <c r="Z7" s="8">
        <f t="shared" si="6"/>
        <v>6</v>
      </c>
      <c r="AA7" s="8">
        <f aca="true" t="shared" si="7" ref="AA7:AA26">X7+Y7</f>
        <v>1025</v>
      </c>
      <c r="AB7" s="7">
        <v>169</v>
      </c>
      <c r="AC7" s="113">
        <v>80</v>
      </c>
      <c r="AD7" s="7">
        <v>0</v>
      </c>
      <c r="AE7" s="7">
        <f aca="true" t="shared" si="8" ref="AE7:AE26">SUM(AB7:AC7)</f>
        <v>249</v>
      </c>
      <c r="AF7" s="7">
        <v>157</v>
      </c>
      <c r="AG7" s="113">
        <v>90</v>
      </c>
      <c r="AH7" s="7">
        <v>1</v>
      </c>
      <c r="AI7" s="7">
        <f aca="true" t="shared" si="9" ref="AI7:AI26">SUM(AF7:AG7)</f>
        <v>247</v>
      </c>
      <c r="AJ7" s="7">
        <v>150</v>
      </c>
      <c r="AK7" s="113">
        <v>72</v>
      </c>
      <c r="AL7" s="7">
        <v>0</v>
      </c>
      <c r="AM7" s="7">
        <f aca="true" t="shared" si="10" ref="AM7:AM25">SUM(AJ7:AK7)</f>
        <v>222</v>
      </c>
      <c r="AN7" s="7">
        <v>173</v>
      </c>
      <c r="AO7" s="113">
        <v>88</v>
      </c>
      <c r="AP7" s="7">
        <v>0</v>
      </c>
      <c r="AQ7" s="7">
        <f>SUM(AN7:AP7)</f>
        <v>261</v>
      </c>
      <c r="AR7" s="8">
        <f aca="true" t="shared" si="11" ref="AR7:AR26">SUM(AB7,AF7,AJ7,AN7)</f>
        <v>649</v>
      </c>
      <c r="AS7" s="8">
        <f aca="true" t="shared" si="12" ref="AS7:AS26">SUM(AC7,AG7,AK7,AO7)</f>
        <v>330</v>
      </c>
      <c r="AT7" s="8">
        <f aca="true" t="shared" si="13" ref="AT7:AT26">SUM(AD7,AH7,AL7,AP7)</f>
        <v>1</v>
      </c>
      <c r="AU7" s="8">
        <f aca="true" t="shared" si="14" ref="AU7:AU26">SUM(AE7,AI7,AM7,AQ7)</f>
        <v>979</v>
      </c>
      <c r="AV7" s="13">
        <f aca="true" t="shared" si="15" ref="AV7:AV26">SUM(G7,AU7)</f>
        <v>2004</v>
      </c>
    </row>
    <row r="8" spans="1:48" s="9" customFormat="1" ht="12.75">
      <c r="A8" s="8">
        <v>2</v>
      </c>
      <c r="B8" s="5" t="s">
        <v>15</v>
      </c>
      <c r="C8" s="6">
        <v>26464</v>
      </c>
      <c r="D8" s="5" t="s">
        <v>16</v>
      </c>
      <c r="E8" s="7">
        <v>623782</v>
      </c>
      <c r="F8" s="7">
        <f>SUM(Y8)</f>
        <v>405</v>
      </c>
      <c r="G8" s="7">
        <f>SUM(AA8)</f>
        <v>1043</v>
      </c>
      <c r="H8" s="7">
        <v>161</v>
      </c>
      <c r="I8" s="113">
        <f t="shared" si="2"/>
        <v>97</v>
      </c>
      <c r="J8" s="7">
        <v>0</v>
      </c>
      <c r="K8" s="7">
        <v>258</v>
      </c>
      <c r="L8" s="7">
        <v>153</v>
      </c>
      <c r="M8" s="113">
        <f t="shared" si="3"/>
        <v>98</v>
      </c>
      <c r="N8" s="7">
        <v>0</v>
      </c>
      <c r="O8" s="7">
        <v>251</v>
      </c>
      <c r="P8" s="7">
        <v>174</v>
      </c>
      <c r="Q8" s="113">
        <f t="shared" si="4"/>
        <v>105</v>
      </c>
      <c r="R8" s="7">
        <v>0</v>
      </c>
      <c r="S8" s="7">
        <v>279</v>
      </c>
      <c r="T8" s="7">
        <v>150</v>
      </c>
      <c r="U8" s="113">
        <f t="shared" si="5"/>
        <v>105</v>
      </c>
      <c r="V8" s="7">
        <v>0</v>
      </c>
      <c r="W8" s="7">
        <v>255</v>
      </c>
      <c r="X8" s="8">
        <f t="shared" si="6"/>
        <v>638</v>
      </c>
      <c r="Y8" s="8">
        <f t="shared" si="6"/>
        <v>405</v>
      </c>
      <c r="Z8" s="8">
        <f t="shared" si="6"/>
        <v>0</v>
      </c>
      <c r="AA8" s="8">
        <f t="shared" si="7"/>
        <v>1043</v>
      </c>
      <c r="AB8" s="7">
        <v>145</v>
      </c>
      <c r="AC8" s="113">
        <v>86</v>
      </c>
      <c r="AD8" s="7">
        <v>2</v>
      </c>
      <c r="AE8" s="7">
        <f>SUM(AB8:AC8)</f>
        <v>231</v>
      </c>
      <c r="AF8" s="7">
        <v>153</v>
      </c>
      <c r="AG8" s="113">
        <v>54</v>
      </c>
      <c r="AH8" s="7">
        <v>3</v>
      </c>
      <c r="AI8" s="7">
        <f>SUM(AF8:AH8)-3</f>
        <v>207</v>
      </c>
      <c r="AJ8" s="7">
        <v>158</v>
      </c>
      <c r="AK8" s="113">
        <v>98</v>
      </c>
      <c r="AL8" s="7">
        <v>0</v>
      </c>
      <c r="AM8" s="7">
        <f t="shared" si="10"/>
        <v>256</v>
      </c>
      <c r="AN8" s="7">
        <v>158</v>
      </c>
      <c r="AO8" s="113">
        <v>80</v>
      </c>
      <c r="AP8" s="7">
        <v>1</v>
      </c>
      <c r="AQ8" s="7">
        <f aca="true" t="shared" si="16" ref="AQ8:AQ24">SUM(AN8:AO8)</f>
        <v>238</v>
      </c>
      <c r="AR8" s="8">
        <f>SUM(AB8,AF8,AJ8,AN8)</f>
        <v>614</v>
      </c>
      <c r="AS8" s="8">
        <f>SUM(AC8,AG8,AK8,AO8)</f>
        <v>318</v>
      </c>
      <c r="AT8" s="8">
        <f>SUM(AD8,AH8,AL8,AP8)</f>
        <v>6</v>
      </c>
      <c r="AU8" s="8">
        <f>SUM(AE8,AI8,AM8,AQ8)</f>
        <v>932</v>
      </c>
      <c r="AV8" s="13">
        <f>SUM(G8,AU8)</f>
        <v>1975</v>
      </c>
    </row>
    <row r="9" spans="1:48" s="9" customFormat="1" ht="12.75">
      <c r="A9" s="8">
        <v>3</v>
      </c>
      <c r="B9" s="5" t="s">
        <v>29</v>
      </c>
      <c r="C9" s="6">
        <v>28415</v>
      </c>
      <c r="D9" s="5" t="s">
        <v>16</v>
      </c>
      <c r="E9" s="7">
        <v>629952</v>
      </c>
      <c r="F9" s="7">
        <f t="shared" si="0"/>
        <v>321</v>
      </c>
      <c r="G9" s="7">
        <f t="shared" si="1"/>
        <v>962</v>
      </c>
      <c r="H9" s="7">
        <v>164</v>
      </c>
      <c r="I9" s="113">
        <f t="shared" si="2"/>
        <v>79</v>
      </c>
      <c r="J9" s="7">
        <v>0</v>
      </c>
      <c r="K9" s="7">
        <v>243</v>
      </c>
      <c r="L9" s="7">
        <v>155</v>
      </c>
      <c r="M9" s="113">
        <f t="shared" si="3"/>
        <v>89</v>
      </c>
      <c r="N9" s="7">
        <v>0</v>
      </c>
      <c r="O9" s="7">
        <v>244</v>
      </c>
      <c r="P9" s="7">
        <v>162</v>
      </c>
      <c r="Q9" s="113">
        <f t="shared" si="4"/>
        <v>72</v>
      </c>
      <c r="R9" s="7">
        <v>2</v>
      </c>
      <c r="S9" s="7">
        <v>234</v>
      </c>
      <c r="T9" s="7">
        <v>160</v>
      </c>
      <c r="U9" s="113">
        <f t="shared" si="5"/>
        <v>81</v>
      </c>
      <c r="V9" s="7">
        <v>0</v>
      </c>
      <c r="W9" s="7">
        <v>241</v>
      </c>
      <c r="X9" s="8">
        <f t="shared" si="6"/>
        <v>641</v>
      </c>
      <c r="Y9" s="8">
        <f t="shared" si="6"/>
        <v>321</v>
      </c>
      <c r="Z9" s="8">
        <f t="shared" si="6"/>
        <v>2</v>
      </c>
      <c r="AA9" s="8">
        <f t="shared" si="7"/>
        <v>962</v>
      </c>
      <c r="AB9" s="7">
        <v>166</v>
      </c>
      <c r="AC9" s="113">
        <v>86</v>
      </c>
      <c r="AD9" s="7">
        <v>0</v>
      </c>
      <c r="AE9" s="7">
        <f t="shared" si="8"/>
        <v>252</v>
      </c>
      <c r="AF9" s="7">
        <v>155</v>
      </c>
      <c r="AG9" s="113">
        <v>80</v>
      </c>
      <c r="AH9" s="7">
        <v>1</v>
      </c>
      <c r="AI9" s="7">
        <f t="shared" si="9"/>
        <v>235</v>
      </c>
      <c r="AJ9" s="7">
        <v>159</v>
      </c>
      <c r="AK9" s="113">
        <v>89</v>
      </c>
      <c r="AL9" s="7">
        <v>0</v>
      </c>
      <c r="AM9" s="7">
        <f>SUM(AJ9:AL9)</f>
        <v>248</v>
      </c>
      <c r="AN9" s="7">
        <v>168</v>
      </c>
      <c r="AO9" s="113">
        <v>89</v>
      </c>
      <c r="AP9" s="7">
        <v>0</v>
      </c>
      <c r="AQ9" s="7">
        <f>SUM(AN9:AP9)</f>
        <v>257</v>
      </c>
      <c r="AR9" s="8">
        <f t="shared" si="11"/>
        <v>648</v>
      </c>
      <c r="AS9" s="8">
        <f t="shared" si="12"/>
        <v>344</v>
      </c>
      <c r="AT9" s="8">
        <f t="shared" si="13"/>
        <v>1</v>
      </c>
      <c r="AU9" s="8">
        <f t="shared" si="14"/>
        <v>992</v>
      </c>
      <c r="AV9" s="13">
        <f t="shared" si="15"/>
        <v>1954</v>
      </c>
    </row>
    <row r="10" spans="1:48" s="9" customFormat="1" ht="12.75">
      <c r="A10" s="8">
        <v>4</v>
      </c>
      <c r="B10" s="5" t="s">
        <v>33</v>
      </c>
      <c r="C10" s="6">
        <v>30018</v>
      </c>
      <c r="D10" s="5" t="s">
        <v>34</v>
      </c>
      <c r="E10" s="7">
        <v>9033964</v>
      </c>
      <c r="F10" s="7">
        <f t="shared" si="0"/>
        <v>318</v>
      </c>
      <c r="G10" s="7">
        <f t="shared" si="1"/>
        <v>954</v>
      </c>
      <c r="H10" s="7">
        <v>164</v>
      </c>
      <c r="I10" s="113">
        <f t="shared" si="2"/>
        <v>70</v>
      </c>
      <c r="J10" s="7">
        <v>1</v>
      </c>
      <c r="K10" s="7">
        <v>234</v>
      </c>
      <c r="L10" s="7">
        <v>181</v>
      </c>
      <c r="M10" s="113">
        <f t="shared" si="3"/>
        <v>99</v>
      </c>
      <c r="N10" s="7">
        <v>1</v>
      </c>
      <c r="O10" s="7">
        <v>280</v>
      </c>
      <c r="P10" s="7">
        <v>142</v>
      </c>
      <c r="Q10" s="113">
        <f t="shared" si="4"/>
        <v>70</v>
      </c>
      <c r="R10" s="7">
        <v>2</v>
      </c>
      <c r="S10" s="7">
        <v>212</v>
      </c>
      <c r="T10" s="7">
        <v>149</v>
      </c>
      <c r="U10" s="113">
        <f t="shared" si="5"/>
        <v>79</v>
      </c>
      <c r="V10" s="7">
        <v>0</v>
      </c>
      <c r="W10" s="7">
        <v>228</v>
      </c>
      <c r="X10" s="8">
        <f t="shared" si="6"/>
        <v>636</v>
      </c>
      <c r="Y10" s="8">
        <f t="shared" si="6"/>
        <v>318</v>
      </c>
      <c r="Z10" s="8">
        <f t="shared" si="6"/>
        <v>4</v>
      </c>
      <c r="AA10" s="8">
        <f t="shared" si="7"/>
        <v>954</v>
      </c>
      <c r="AB10" s="7">
        <v>152</v>
      </c>
      <c r="AC10" s="113">
        <v>72</v>
      </c>
      <c r="AD10" s="7">
        <v>3</v>
      </c>
      <c r="AE10" s="7">
        <f t="shared" si="8"/>
        <v>224</v>
      </c>
      <c r="AF10" s="7">
        <v>163</v>
      </c>
      <c r="AG10" s="113">
        <v>89</v>
      </c>
      <c r="AH10" s="7">
        <v>3</v>
      </c>
      <c r="AI10" s="7">
        <f t="shared" si="9"/>
        <v>252</v>
      </c>
      <c r="AJ10" s="7">
        <v>169</v>
      </c>
      <c r="AK10" s="113">
        <v>94</v>
      </c>
      <c r="AL10" s="7">
        <v>0</v>
      </c>
      <c r="AM10" s="7">
        <f t="shared" si="10"/>
        <v>263</v>
      </c>
      <c r="AN10" s="7">
        <v>147</v>
      </c>
      <c r="AO10" s="113">
        <v>72</v>
      </c>
      <c r="AP10" s="7">
        <v>0</v>
      </c>
      <c r="AQ10" s="7">
        <f>SUM(AN10:AP10)</f>
        <v>219</v>
      </c>
      <c r="AR10" s="8">
        <f t="shared" si="11"/>
        <v>631</v>
      </c>
      <c r="AS10" s="8">
        <f t="shared" si="12"/>
        <v>327</v>
      </c>
      <c r="AT10" s="8">
        <f t="shared" si="13"/>
        <v>6</v>
      </c>
      <c r="AU10" s="8">
        <f t="shared" si="14"/>
        <v>958</v>
      </c>
      <c r="AV10" s="13">
        <f t="shared" si="15"/>
        <v>1912</v>
      </c>
    </row>
    <row r="11" spans="1:48" s="9" customFormat="1" ht="12.75">
      <c r="A11" s="8">
        <v>5</v>
      </c>
      <c r="B11" s="5" t="s">
        <v>20</v>
      </c>
      <c r="C11" s="6">
        <v>27418</v>
      </c>
      <c r="D11" s="5" t="s">
        <v>21</v>
      </c>
      <c r="E11" s="7">
        <v>631167</v>
      </c>
      <c r="F11" s="7">
        <f t="shared" si="0"/>
        <v>343</v>
      </c>
      <c r="G11" s="7">
        <f t="shared" si="1"/>
        <v>974</v>
      </c>
      <c r="H11" s="7">
        <v>155</v>
      </c>
      <c r="I11" s="113">
        <f t="shared" si="2"/>
        <v>87</v>
      </c>
      <c r="J11" s="7">
        <v>1</v>
      </c>
      <c r="K11" s="7">
        <v>242</v>
      </c>
      <c r="L11" s="7">
        <v>162</v>
      </c>
      <c r="M11" s="113">
        <f t="shared" si="3"/>
        <v>94</v>
      </c>
      <c r="N11" s="7">
        <v>1</v>
      </c>
      <c r="O11" s="7">
        <v>256</v>
      </c>
      <c r="P11" s="7">
        <v>157</v>
      </c>
      <c r="Q11" s="113">
        <f t="shared" si="4"/>
        <v>99</v>
      </c>
      <c r="R11" s="7">
        <v>2</v>
      </c>
      <c r="S11" s="7">
        <v>256</v>
      </c>
      <c r="T11" s="7">
        <v>157</v>
      </c>
      <c r="U11" s="113">
        <f t="shared" si="5"/>
        <v>63</v>
      </c>
      <c r="V11" s="7">
        <v>1</v>
      </c>
      <c r="W11" s="7">
        <v>220</v>
      </c>
      <c r="X11" s="8">
        <f t="shared" si="6"/>
        <v>631</v>
      </c>
      <c r="Y11" s="8">
        <f t="shared" si="6"/>
        <v>343</v>
      </c>
      <c r="Z11" s="8">
        <f t="shared" si="6"/>
        <v>5</v>
      </c>
      <c r="AA11" s="8">
        <f t="shared" si="7"/>
        <v>974</v>
      </c>
      <c r="AB11" s="7">
        <v>169</v>
      </c>
      <c r="AC11" s="113">
        <v>81</v>
      </c>
      <c r="AD11" s="7">
        <v>0</v>
      </c>
      <c r="AE11" s="7">
        <f t="shared" si="8"/>
        <v>250</v>
      </c>
      <c r="AF11" s="7">
        <v>134</v>
      </c>
      <c r="AG11" s="113">
        <v>71</v>
      </c>
      <c r="AH11" s="7">
        <v>0</v>
      </c>
      <c r="AI11" s="7">
        <f>SUM(AF11:AH11)</f>
        <v>205</v>
      </c>
      <c r="AJ11" s="7">
        <v>154</v>
      </c>
      <c r="AK11" s="113">
        <v>87</v>
      </c>
      <c r="AL11" s="7">
        <v>0</v>
      </c>
      <c r="AM11" s="7">
        <f>SUM(AJ11:AL11)</f>
        <v>241</v>
      </c>
      <c r="AN11" s="7">
        <v>147</v>
      </c>
      <c r="AO11" s="113">
        <v>80</v>
      </c>
      <c r="AP11" s="7">
        <v>0</v>
      </c>
      <c r="AQ11" s="7">
        <f t="shared" si="16"/>
        <v>227</v>
      </c>
      <c r="AR11" s="8">
        <f t="shared" si="11"/>
        <v>604</v>
      </c>
      <c r="AS11" s="8">
        <f t="shared" si="12"/>
        <v>319</v>
      </c>
      <c r="AT11" s="8">
        <f t="shared" si="13"/>
        <v>0</v>
      </c>
      <c r="AU11" s="8">
        <f t="shared" si="14"/>
        <v>923</v>
      </c>
      <c r="AV11" s="13">
        <f t="shared" si="15"/>
        <v>1897</v>
      </c>
    </row>
    <row r="12" spans="1:48" s="9" customFormat="1" ht="13.5" thickBot="1">
      <c r="A12" s="17">
        <v>6</v>
      </c>
      <c r="B12" s="119" t="s">
        <v>23</v>
      </c>
      <c r="C12" s="120">
        <v>26742</v>
      </c>
      <c r="D12" s="119" t="s">
        <v>24</v>
      </c>
      <c r="E12" s="121">
        <v>638417</v>
      </c>
      <c r="F12" s="121">
        <f t="shared" si="0"/>
        <v>329</v>
      </c>
      <c r="G12" s="121">
        <f t="shared" si="1"/>
        <v>966</v>
      </c>
      <c r="H12" s="121">
        <v>172</v>
      </c>
      <c r="I12" s="122">
        <f t="shared" si="2"/>
        <v>80</v>
      </c>
      <c r="J12" s="121">
        <v>2</v>
      </c>
      <c r="K12" s="121">
        <v>252</v>
      </c>
      <c r="L12" s="121">
        <v>155</v>
      </c>
      <c r="M12" s="122">
        <f t="shared" si="3"/>
        <v>80</v>
      </c>
      <c r="N12" s="121">
        <v>0</v>
      </c>
      <c r="O12" s="121">
        <v>235</v>
      </c>
      <c r="P12" s="121">
        <v>156</v>
      </c>
      <c r="Q12" s="122">
        <f t="shared" si="4"/>
        <v>72</v>
      </c>
      <c r="R12" s="121">
        <v>2</v>
      </c>
      <c r="S12" s="121">
        <v>228</v>
      </c>
      <c r="T12" s="121">
        <v>154</v>
      </c>
      <c r="U12" s="122">
        <f t="shared" si="5"/>
        <v>97</v>
      </c>
      <c r="V12" s="121">
        <v>0</v>
      </c>
      <c r="W12" s="121">
        <v>251</v>
      </c>
      <c r="X12" s="17">
        <f t="shared" si="6"/>
        <v>637</v>
      </c>
      <c r="Y12" s="17">
        <f t="shared" si="6"/>
        <v>329</v>
      </c>
      <c r="Z12" s="17">
        <f t="shared" si="6"/>
        <v>4</v>
      </c>
      <c r="AA12" s="17">
        <f t="shared" si="7"/>
        <v>966</v>
      </c>
      <c r="AB12" s="121">
        <v>167</v>
      </c>
      <c r="AC12" s="122">
        <v>62</v>
      </c>
      <c r="AD12" s="121">
        <v>3</v>
      </c>
      <c r="AE12" s="121">
        <f t="shared" si="8"/>
        <v>229</v>
      </c>
      <c r="AF12" s="121">
        <v>165</v>
      </c>
      <c r="AG12" s="122">
        <v>77</v>
      </c>
      <c r="AH12" s="121">
        <v>1</v>
      </c>
      <c r="AI12" s="121">
        <v>242</v>
      </c>
      <c r="AJ12" s="121">
        <v>161</v>
      </c>
      <c r="AK12" s="122">
        <v>63</v>
      </c>
      <c r="AL12" s="121">
        <v>0</v>
      </c>
      <c r="AM12" s="121">
        <f t="shared" si="10"/>
        <v>224</v>
      </c>
      <c r="AN12" s="121">
        <v>159</v>
      </c>
      <c r="AO12" s="122">
        <v>72</v>
      </c>
      <c r="AP12" s="121">
        <v>0</v>
      </c>
      <c r="AQ12" s="121">
        <f>SUM(AN12:AP12)</f>
        <v>231</v>
      </c>
      <c r="AR12" s="17">
        <f t="shared" si="11"/>
        <v>652</v>
      </c>
      <c r="AS12" s="17">
        <f t="shared" si="12"/>
        <v>274</v>
      </c>
      <c r="AT12" s="17">
        <f t="shared" si="13"/>
        <v>4</v>
      </c>
      <c r="AU12" s="17">
        <f t="shared" si="14"/>
        <v>926</v>
      </c>
      <c r="AV12" s="123">
        <f t="shared" si="15"/>
        <v>1892</v>
      </c>
    </row>
    <row r="13" spans="1:48" s="9" customFormat="1" ht="12.75">
      <c r="A13" s="44">
        <v>7</v>
      </c>
      <c r="B13" s="114" t="s">
        <v>19</v>
      </c>
      <c r="C13" s="115">
        <v>23829</v>
      </c>
      <c r="D13" s="114" t="s">
        <v>16</v>
      </c>
      <c r="E13" s="116">
        <v>82243</v>
      </c>
      <c r="F13" s="116">
        <f t="shared" si="0"/>
        <v>329</v>
      </c>
      <c r="G13" s="116">
        <f t="shared" si="1"/>
        <v>987</v>
      </c>
      <c r="H13" s="116">
        <v>174</v>
      </c>
      <c r="I13" s="117">
        <f t="shared" si="2"/>
        <v>63</v>
      </c>
      <c r="J13" s="116">
        <v>3</v>
      </c>
      <c r="K13" s="116">
        <v>237</v>
      </c>
      <c r="L13" s="116">
        <v>159</v>
      </c>
      <c r="M13" s="117">
        <f t="shared" si="3"/>
        <v>113</v>
      </c>
      <c r="N13" s="116">
        <v>3</v>
      </c>
      <c r="O13" s="116">
        <v>272</v>
      </c>
      <c r="P13" s="116">
        <v>151</v>
      </c>
      <c r="Q13" s="117">
        <f t="shared" si="4"/>
        <v>81</v>
      </c>
      <c r="R13" s="116">
        <v>1</v>
      </c>
      <c r="S13" s="116">
        <v>232</v>
      </c>
      <c r="T13" s="116">
        <v>174</v>
      </c>
      <c r="U13" s="117">
        <f t="shared" si="5"/>
        <v>72</v>
      </c>
      <c r="V13" s="116">
        <v>3</v>
      </c>
      <c r="W13" s="116">
        <v>246</v>
      </c>
      <c r="X13" s="44">
        <f t="shared" si="6"/>
        <v>658</v>
      </c>
      <c r="Y13" s="44">
        <f t="shared" si="6"/>
        <v>329</v>
      </c>
      <c r="Z13" s="44">
        <f t="shared" si="6"/>
        <v>10</v>
      </c>
      <c r="AA13" s="44">
        <f t="shared" si="7"/>
        <v>987</v>
      </c>
      <c r="AB13" s="116">
        <v>162</v>
      </c>
      <c r="AC13" s="117">
        <v>70</v>
      </c>
      <c r="AD13" s="116">
        <v>5</v>
      </c>
      <c r="AE13" s="116">
        <f t="shared" si="8"/>
        <v>232</v>
      </c>
      <c r="AF13" s="116">
        <v>157</v>
      </c>
      <c r="AG13" s="117">
        <v>71</v>
      </c>
      <c r="AH13" s="116">
        <v>3</v>
      </c>
      <c r="AI13" s="116">
        <f>SUM(AF13:AG13)</f>
        <v>228</v>
      </c>
      <c r="AJ13" s="116">
        <v>169</v>
      </c>
      <c r="AK13" s="117">
        <v>54</v>
      </c>
      <c r="AL13" s="116">
        <v>3</v>
      </c>
      <c r="AM13" s="116">
        <f>SUM(AJ13:AK13)</f>
        <v>223</v>
      </c>
      <c r="AN13" s="116">
        <v>148</v>
      </c>
      <c r="AO13" s="117">
        <v>71</v>
      </c>
      <c r="AP13" s="116">
        <v>0</v>
      </c>
      <c r="AQ13" s="116">
        <f t="shared" si="16"/>
        <v>219</v>
      </c>
      <c r="AR13" s="44">
        <f t="shared" si="11"/>
        <v>636</v>
      </c>
      <c r="AS13" s="44">
        <f t="shared" si="12"/>
        <v>266</v>
      </c>
      <c r="AT13" s="44">
        <f t="shared" si="13"/>
        <v>11</v>
      </c>
      <c r="AU13" s="44">
        <f t="shared" si="14"/>
        <v>902</v>
      </c>
      <c r="AV13" s="118">
        <f t="shared" si="15"/>
        <v>1889</v>
      </c>
    </row>
    <row r="14" spans="1:48" s="9" customFormat="1" ht="12.75">
      <c r="A14" s="8">
        <v>8</v>
      </c>
      <c r="B14" s="5" t="s">
        <v>27</v>
      </c>
      <c r="C14" s="6">
        <v>24648</v>
      </c>
      <c r="D14" s="5" t="s">
        <v>28</v>
      </c>
      <c r="E14" s="7">
        <v>76946</v>
      </c>
      <c r="F14" s="7">
        <f t="shared" si="0"/>
        <v>333</v>
      </c>
      <c r="G14" s="7">
        <f t="shared" si="1"/>
        <v>964</v>
      </c>
      <c r="H14" s="7">
        <v>154</v>
      </c>
      <c r="I14" s="113">
        <f t="shared" si="2"/>
        <v>69</v>
      </c>
      <c r="J14" s="7">
        <v>3</v>
      </c>
      <c r="K14" s="7">
        <v>223</v>
      </c>
      <c r="L14" s="7">
        <v>163</v>
      </c>
      <c r="M14" s="113">
        <f t="shared" si="3"/>
        <v>107</v>
      </c>
      <c r="N14" s="7">
        <v>0</v>
      </c>
      <c r="O14" s="7">
        <v>270</v>
      </c>
      <c r="P14" s="7">
        <v>155</v>
      </c>
      <c r="Q14" s="113">
        <f t="shared" si="4"/>
        <v>79</v>
      </c>
      <c r="R14" s="7">
        <v>1</v>
      </c>
      <c r="S14" s="7">
        <v>234</v>
      </c>
      <c r="T14" s="7">
        <v>159</v>
      </c>
      <c r="U14" s="113">
        <f t="shared" si="5"/>
        <v>78</v>
      </c>
      <c r="V14" s="7">
        <v>1</v>
      </c>
      <c r="W14" s="7">
        <v>237</v>
      </c>
      <c r="X14" s="8">
        <f t="shared" si="6"/>
        <v>631</v>
      </c>
      <c r="Y14" s="8">
        <f t="shared" si="6"/>
        <v>333</v>
      </c>
      <c r="Z14" s="8">
        <f t="shared" si="6"/>
        <v>5</v>
      </c>
      <c r="AA14" s="8">
        <f t="shared" si="7"/>
        <v>964</v>
      </c>
      <c r="AB14" s="7">
        <v>159</v>
      </c>
      <c r="AC14" s="113">
        <v>97</v>
      </c>
      <c r="AD14" s="7">
        <v>1</v>
      </c>
      <c r="AE14" s="7">
        <f t="shared" si="8"/>
        <v>256</v>
      </c>
      <c r="AF14" s="7">
        <v>149</v>
      </c>
      <c r="AG14" s="113">
        <v>53</v>
      </c>
      <c r="AH14" s="7">
        <v>1</v>
      </c>
      <c r="AI14" s="7">
        <f t="shared" si="9"/>
        <v>202</v>
      </c>
      <c r="AJ14" s="7">
        <v>163</v>
      </c>
      <c r="AK14" s="113">
        <v>89</v>
      </c>
      <c r="AL14" s="7">
        <v>2</v>
      </c>
      <c r="AM14" s="7">
        <f t="shared" si="10"/>
        <v>252</v>
      </c>
      <c r="AN14" s="7">
        <v>152</v>
      </c>
      <c r="AO14" s="113">
        <v>62</v>
      </c>
      <c r="AP14" s="7">
        <v>0</v>
      </c>
      <c r="AQ14" s="7">
        <f>SUM(AN14:AP14)</f>
        <v>214</v>
      </c>
      <c r="AR14" s="8">
        <f t="shared" si="11"/>
        <v>623</v>
      </c>
      <c r="AS14" s="8">
        <f t="shared" si="12"/>
        <v>301</v>
      </c>
      <c r="AT14" s="8">
        <f t="shared" si="13"/>
        <v>4</v>
      </c>
      <c r="AU14" s="8">
        <f t="shared" si="14"/>
        <v>924</v>
      </c>
      <c r="AV14" s="13">
        <f t="shared" si="15"/>
        <v>1888</v>
      </c>
    </row>
    <row r="15" spans="1:48" s="9" customFormat="1" ht="12.75">
      <c r="A15" s="8">
        <v>9</v>
      </c>
      <c r="B15" s="5" t="s">
        <v>25</v>
      </c>
      <c r="C15" s="6">
        <v>28657</v>
      </c>
      <c r="D15" s="5" t="s">
        <v>26</v>
      </c>
      <c r="E15" s="7">
        <v>763384</v>
      </c>
      <c r="F15" s="7">
        <f t="shared" si="0"/>
        <v>301</v>
      </c>
      <c r="G15" s="7">
        <f t="shared" si="1"/>
        <v>965</v>
      </c>
      <c r="H15" s="7">
        <v>168</v>
      </c>
      <c r="I15" s="113">
        <f t="shared" si="2"/>
        <v>89</v>
      </c>
      <c r="J15" s="7">
        <v>0</v>
      </c>
      <c r="K15" s="7">
        <v>257</v>
      </c>
      <c r="L15" s="7">
        <v>154</v>
      </c>
      <c r="M15" s="113">
        <f t="shared" si="3"/>
        <v>72</v>
      </c>
      <c r="N15" s="7">
        <v>1</v>
      </c>
      <c r="O15" s="7">
        <v>226</v>
      </c>
      <c r="P15" s="7">
        <v>178</v>
      </c>
      <c r="Q15" s="113">
        <f t="shared" si="4"/>
        <v>62</v>
      </c>
      <c r="R15" s="7">
        <v>3</v>
      </c>
      <c r="S15" s="7">
        <v>240</v>
      </c>
      <c r="T15" s="7">
        <v>164</v>
      </c>
      <c r="U15" s="113">
        <f t="shared" si="5"/>
        <v>78</v>
      </c>
      <c r="V15" s="7">
        <v>0</v>
      </c>
      <c r="W15" s="7">
        <v>242</v>
      </c>
      <c r="X15" s="8">
        <f t="shared" si="6"/>
        <v>664</v>
      </c>
      <c r="Y15" s="8">
        <f t="shared" si="6"/>
        <v>301</v>
      </c>
      <c r="Z15" s="8">
        <f t="shared" si="6"/>
        <v>4</v>
      </c>
      <c r="AA15" s="8">
        <f t="shared" si="7"/>
        <v>965</v>
      </c>
      <c r="AB15" s="7">
        <v>154</v>
      </c>
      <c r="AC15" s="113">
        <v>68</v>
      </c>
      <c r="AD15" s="7">
        <v>0</v>
      </c>
      <c r="AE15" s="7">
        <f t="shared" si="8"/>
        <v>222</v>
      </c>
      <c r="AF15" s="7">
        <v>160</v>
      </c>
      <c r="AG15" s="113">
        <v>79</v>
      </c>
      <c r="AH15" s="7">
        <v>0</v>
      </c>
      <c r="AI15" s="7">
        <f>SUM(AF15:AH15)</f>
        <v>239</v>
      </c>
      <c r="AJ15" s="7">
        <v>162</v>
      </c>
      <c r="AK15" s="113">
        <v>72</v>
      </c>
      <c r="AL15" s="7">
        <v>0</v>
      </c>
      <c r="AM15" s="7">
        <f t="shared" si="10"/>
        <v>234</v>
      </c>
      <c r="AN15" s="7">
        <v>148</v>
      </c>
      <c r="AO15" s="113">
        <v>70</v>
      </c>
      <c r="AP15" s="7">
        <v>1</v>
      </c>
      <c r="AQ15" s="7">
        <f t="shared" si="16"/>
        <v>218</v>
      </c>
      <c r="AR15" s="8">
        <f t="shared" si="11"/>
        <v>624</v>
      </c>
      <c r="AS15" s="8">
        <f t="shared" si="12"/>
        <v>289</v>
      </c>
      <c r="AT15" s="8">
        <f t="shared" si="13"/>
        <v>1</v>
      </c>
      <c r="AU15" s="8">
        <f t="shared" si="14"/>
        <v>913</v>
      </c>
      <c r="AV15" s="13">
        <f t="shared" si="15"/>
        <v>1878</v>
      </c>
    </row>
    <row r="16" spans="1:48" s="9" customFormat="1" ht="12.75">
      <c r="A16" s="8">
        <v>10</v>
      </c>
      <c r="B16" s="5" t="s">
        <v>22</v>
      </c>
      <c r="C16" s="6">
        <v>26347</v>
      </c>
      <c r="D16" s="5" t="s">
        <v>18</v>
      </c>
      <c r="E16" s="7">
        <v>774175</v>
      </c>
      <c r="F16" s="7">
        <f t="shared" si="0"/>
        <v>350</v>
      </c>
      <c r="G16" s="7">
        <f t="shared" si="1"/>
        <v>966</v>
      </c>
      <c r="H16" s="7">
        <v>155</v>
      </c>
      <c r="I16" s="113">
        <f t="shared" si="2"/>
        <v>80</v>
      </c>
      <c r="J16" s="7">
        <v>0</v>
      </c>
      <c r="K16" s="7">
        <v>235</v>
      </c>
      <c r="L16" s="7">
        <v>142</v>
      </c>
      <c r="M16" s="113">
        <f t="shared" si="3"/>
        <v>90</v>
      </c>
      <c r="N16" s="7">
        <v>2</v>
      </c>
      <c r="O16" s="7">
        <v>232</v>
      </c>
      <c r="P16" s="7">
        <v>162</v>
      </c>
      <c r="Q16" s="113">
        <f t="shared" si="4"/>
        <v>81</v>
      </c>
      <c r="R16" s="7">
        <v>2</v>
      </c>
      <c r="S16" s="7">
        <v>243</v>
      </c>
      <c r="T16" s="7">
        <v>157</v>
      </c>
      <c r="U16" s="113">
        <f t="shared" si="5"/>
        <v>99</v>
      </c>
      <c r="V16" s="7">
        <v>1</v>
      </c>
      <c r="W16" s="7">
        <v>256</v>
      </c>
      <c r="X16" s="8">
        <f t="shared" si="6"/>
        <v>616</v>
      </c>
      <c r="Y16" s="8">
        <f t="shared" si="6"/>
        <v>350</v>
      </c>
      <c r="Z16" s="8">
        <f t="shared" si="6"/>
        <v>5</v>
      </c>
      <c r="AA16" s="8">
        <f t="shared" si="7"/>
        <v>966</v>
      </c>
      <c r="AB16" s="7">
        <v>146</v>
      </c>
      <c r="AC16" s="113">
        <v>72</v>
      </c>
      <c r="AD16" s="7">
        <v>3</v>
      </c>
      <c r="AE16" s="7">
        <f t="shared" si="8"/>
        <v>218</v>
      </c>
      <c r="AF16" s="7">
        <v>155</v>
      </c>
      <c r="AG16" s="113">
        <v>72</v>
      </c>
      <c r="AH16" s="7">
        <v>1</v>
      </c>
      <c r="AI16" s="7">
        <f t="shared" si="9"/>
        <v>227</v>
      </c>
      <c r="AJ16" s="7">
        <v>174</v>
      </c>
      <c r="AK16" s="113">
        <v>71</v>
      </c>
      <c r="AL16" s="7">
        <v>0</v>
      </c>
      <c r="AM16" s="7">
        <f>SUM(AJ16:AL16)</f>
        <v>245</v>
      </c>
      <c r="AN16" s="7">
        <v>153</v>
      </c>
      <c r="AO16" s="113">
        <v>63</v>
      </c>
      <c r="AP16" s="7">
        <v>3</v>
      </c>
      <c r="AQ16" s="7">
        <f t="shared" si="16"/>
        <v>216</v>
      </c>
      <c r="AR16" s="8">
        <f t="shared" si="11"/>
        <v>628</v>
      </c>
      <c r="AS16" s="8">
        <f t="shared" si="12"/>
        <v>278</v>
      </c>
      <c r="AT16" s="8">
        <f t="shared" si="13"/>
        <v>7</v>
      </c>
      <c r="AU16" s="8">
        <f t="shared" si="14"/>
        <v>906</v>
      </c>
      <c r="AV16" s="13">
        <f t="shared" si="15"/>
        <v>1872</v>
      </c>
    </row>
    <row r="17" spans="1:48" s="9" customFormat="1" ht="12.75">
      <c r="A17" s="8">
        <v>11</v>
      </c>
      <c r="B17" s="5" t="s">
        <v>39</v>
      </c>
      <c r="C17" s="6">
        <v>26260</v>
      </c>
      <c r="D17" s="5" t="s">
        <v>26</v>
      </c>
      <c r="E17" s="7">
        <v>655382</v>
      </c>
      <c r="F17" s="7">
        <f t="shared" si="0"/>
        <v>295</v>
      </c>
      <c r="G17" s="7">
        <f t="shared" si="1"/>
        <v>943</v>
      </c>
      <c r="H17" s="7">
        <v>169</v>
      </c>
      <c r="I17" s="113">
        <f t="shared" si="2"/>
        <v>81</v>
      </c>
      <c r="J17" s="7">
        <v>2</v>
      </c>
      <c r="K17" s="7">
        <v>250</v>
      </c>
      <c r="L17" s="7">
        <v>160</v>
      </c>
      <c r="M17" s="113">
        <f t="shared" si="3"/>
        <v>63</v>
      </c>
      <c r="N17" s="7">
        <v>5</v>
      </c>
      <c r="O17" s="7">
        <v>223</v>
      </c>
      <c r="P17" s="7">
        <v>158</v>
      </c>
      <c r="Q17" s="113">
        <f t="shared" si="4"/>
        <v>79</v>
      </c>
      <c r="R17" s="7">
        <v>3</v>
      </c>
      <c r="S17" s="7">
        <v>237</v>
      </c>
      <c r="T17" s="7">
        <v>161</v>
      </c>
      <c r="U17" s="113">
        <f t="shared" si="5"/>
        <v>72</v>
      </c>
      <c r="V17" s="7">
        <v>2</v>
      </c>
      <c r="W17" s="7">
        <v>233</v>
      </c>
      <c r="X17" s="8">
        <f t="shared" si="6"/>
        <v>648</v>
      </c>
      <c r="Y17" s="8">
        <f t="shared" si="6"/>
        <v>295</v>
      </c>
      <c r="Z17" s="8">
        <f t="shared" si="6"/>
        <v>12</v>
      </c>
      <c r="AA17" s="8">
        <f t="shared" si="7"/>
        <v>943</v>
      </c>
      <c r="AB17" s="7">
        <v>155</v>
      </c>
      <c r="AC17" s="113">
        <v>62</v>
      </c>
      <c r="AD17" s="7">
        <v>6</v>
      </c>
      <c r="AE17" s="7">
        <f t="shared" si="8"/>
        <v>217</v>
      </c>
      <c r="AF17" s="7">
        <v>159</v>
      </c>
      <c r="AG17" s="113">
        <v>80</v>
      </c>
      <c r="AH17" s="7">
        <v>2</v>
      </c>
      <c r="AI17" s="7">
        <f t="shared" si="9"/>
        <v>239</v>
      </c>
      <c r="AJ17" s="7">
        <v>155</v>
      </c>
      <c r="AK17" s="113">
        <v>78</v>
      </c>
      <c r="AL17" s="7">
        <v>2</v>
      </c>
      <c r="AM17" s="7">
        <f t="shared" si="10"/>
        <v>233</v>
      </c>
      <c r="AN17" s="7">
        <v>154</v>
      </c>
      <c r="AO17" s="113">
        <v>61</v>
      </c>
      <c r="AP17" s="7">
        <v>2</v>
      </c>
      <c r="AQ17" s="7">
        <f t="shared" si="16"/>
        <v>215</v>
      </c>
      <c r="AR17" s="8">
        <f t="shared" si="11"/>
        <v>623</v>
      </c>
      <c r="AS17" s="8">
        <f t="shared" si="12"/>
        <v>281</v>
      </c>
      <c r="AT17" s="8">
        <f t="shared" si="13"/>
        <v>12</v>
      </c>
      <c r="AU17" s="8">
        <f t="shared" si="14"/>
        <v>904</v>
      </c>
      <c r="AV17" s="13">
        <f t="shared" si="15"/>
        <v>1847</v>
      </c>
    </row>
    <row r="18" spans="1:48" s="9" customFormat="1" ht="12.75">
      <c r="A18" s="8">
        <v>12</v>
      </c>
      <c r="B18" s="5" t="s">
        <v>37</v>
      </c>
      <c r="C18" s="6">
        <v>24309</v>
      </c>
      <c r="D18" s="5" t="s">
        <v>38</v>
      </c>
      <c r="E18" s="7">
        <v>622092</v>
      </c>
      <c r="F18" s="7">
        <f t="shared" si="0"/>
        <v>310</v>
      </c>
      <c r="G18" s="7">
        <f t="shared" si="1"/>
        <v>949</v>
      </c>
      <c r="H18" s="7">
        <v>164</v>
      </c>
      <c r="I18" s="113">
        <f t="shared" si="2"/>
        <v>81</v>
      </c>
      <c r="J18" s="7">
        <v>2</v>
      </c>
      <c r="K18" s="7">
        <v>245</v>
      </c>
      <c r="L18" s="7">
        <v>161</v>
      </c>
      <c r="M18" s="113">
        <f t="shared" si="3"/>
        <v>72</v>
      </c>
      <c r="N18" s="7">
        <v>1</v>
      </c>
      <c r="O18" s="7">
        <v>233</v>
      </c>
      <c r="P18" s="7">
        <v>160</v>
      </c>
      <c r="Q18" s="113">
        <f t="shared" si="4"/>
        <v>86</v>
      </c>
      <c r="R18" s="7">
        <v>0</v>
      </c>
      <c r="S18" s="7">
        <v>246</v>
      </c>
      <c r="T18" s="7">
        <v>154</v>
      </c>
      <c r="U18" s="113">
        <f t="shared" si="5"/>
        <v>71</v>
      </c>
      <c r="V18" s="7">
        <v>5</v>
      </c>
      <c r="W18" s="7">
        <v>225</v>
      </c>
      <c r="X18" s="8">
        <f t="shared" si="6"/>
        <v>639</v>
      </c>
      <c r="Y18" s="8">
        <f t="shared" si="6"/>
        <v>310</v>
      </c>
      <c r="Z18" s="8">
        <f t="shared" si="6"/>
        <v>8</v>
      </c>
      <c r="AA18" s="8">
        <f t="shared" si="7"/>
        <v>949</v>
      </c>
      <c r="AB18" s="7">
        <v>146</v>
      </c>
      <c r="AC18" s="113">
        <v>81</v>
      </c>
      <c r="AD18" s="7">
        <v>1</v>
      </c>
      <c r="AE18" s="7">
        <f t="shared" si="8"/>
        <v>227</v>
      </c>
      <c r="AF18" s="7">
        <v>152</v>
      </c>
      <c r="AG18" s="113">
        <v>53</v>
      </c>
      <c r="AH18" s="7">
        <v>2</v>
      </c>
      <c r="AI18" s="7">
        <f>SUM(AF18:AG18)</f>
        <v>205</v>
      </c>
      <c r="AJ18" s="7">
        <v>146</v>
      </c>
      <c r="AK18" s="113">
        <v>71</v>
      </c>
      <c r="AL18" s="7">
        <v>3</v>
      </c>
      <c r="AM18" s="7">
        <f t="shared" si="10"/>
        <v>217</v>
      </c>
      <c r="AN18" s="7">
        <v>156</v>
      </c>
      <c r="AO18" s="113">
        <v>71</v>
      </c>
      <c r="AP18" s="7">
        <v>1</v>
      </c>
      <c r="AQ18" s="7">
        <f t="shared" si="16"/>
        <v>227</v>
      </c>
      <c r="AR18" s="8">
        <f t="shared" si="11"/>
        <v>600</v>
      </c>
      <c r="AS18" s="8">
        <f t="shared" si="12"/>
        <v>276</v>
      </c>
      <c r="AT18" s="8">
        <f t="shared" si="13"/>
        <v>7</v>
      </c>
      <c r="AU18" s="8">
        <f t="shared" si="14"/>
        <v>876</v>
      </c>
      <c r="AV18" s="13">
        <f t="shared" si="15"/>
        <v>1825</v>
      </c>
    </row>
    <row r="19" spans="1:48" s="9" customFormat="1" ht="12.75">
      <c r="A19" s="8">
        <v>13</v>
      </c>
      <c r="B19" s="5" t="s">
        <v>35</v>
      </c>
      <c r="C19" s="6">
        <v>28427</v>
      </c>
      <c r="D19" s="5" t="s">
        <v>16</v>
      </c>
      <c r="E19" s="7">
        <v>877763</v>
      </c>
      <c r="F19" s="7">
        <f t="shared" si="0"/>
        <v>316</v>
      </c>
      <c r="G19" s="7">
        <f t="shared" si="1"/>
        <v>952</v>
      </c>
      <c r="H19" s="7">
        <v>165</v>
      </c>
      <c r="I19" s="113">
        <f t="shared" si="2"/>
        <v>81</v>
      </c>
      <c r="J19" s="7">
        <v>2</v>
      </c>
      <c r="K19" s="7">
        <v>246</v>
      </c>
      <c r="L19" s="7">
        <v>151</v>
      </c>
      <c r="M19" s="113">
        <f t="shared" si="3"/>
        <v>86</v>
      </c>
      <c r="N19" s="7">
        <v>0</v>
      </c>
      <c r="O19" s="7">
        <v>237</v>
      </c>
      <c r="P19" s="7">
        <v>157</v>
      </c>
      <c r="Q19" s="113">
        <f t="shared" si="4"/>
        <v>78</v>
      </c>
      <c r="R19" s="7">
        <v>0</v>
      </c>
      <c r="S19" s="7">
        <v>235</v>
      </c>
      <c r="T19" s="7">
        <v>163</v>
      </c>
      <c r="U19" s="113">
        <f t="shared" si="5"/>
        <v>71</v>
      </c>
      <c r="V19" s="7">
        <v>1</v>
      </c>
      <c r="W19" s="7">
        <v>234</v>
      </c>
      <c r="X19" s="8">
        <f t="shared" si="6"/>
        <v>636</v>
      </c>
      <c r="Y19" s="8">
        <f t="shared" si="6"/>
        <v>316</v>
      </c>
      <c r="Z19" s="8">
        <f t="shared" si="6"/>
        <v>3</v>
      </c>
      <c r="AA19" s="8">
        <f t="shared" si="7"/>
        <v>952</v>
      </c>
      <c r="AB19" s="7">
        <v>158</v>
      </c>
      <c r="AC19" s="113">
        <v>77</v>
      </c>
      <c r="AD19" s="7">
        <v>2</v>
      </c>
      <c r="AE19" s="7">
        <f t="shared" si="8"/>
        <v>235</v>
      </c>
      <c r="AF19" s="7">
        <v>145</v>
      </c>
      <c r="AG19" s="113">
        <v>53</v>
      </c>
      <c r="AH19" s="7">
        <v>4</v>
      </c>
      <c r="AI19" s="7">
        <f t="shared" si="9"/>
        <v>198</v>
      </c>
      <c r="AJ19" s="7">
        <v>150</v>
      </c>
      <c r="AK19" s="113">
        <v>72</v>
      </c>
      <c r="AL19" s="7">
        <v>2</v>
      </c>
      <c r="AM19" s="7">
        <f>SUM(AJ19:AK19)</f>
        <v>222</v>
      </c>
      <c r="AN19" s="7">
        <v>163</v>
      </c>
      <c r="AO19" s="113">
        <v>54</v>
      </c>
      <c r="AP19" s="7">
        <v>2</v>
      </c>
      <c r="AQ19" s="7">
        <f>SUM(AN19:AO19)</f>
        <v>217</v>
      </c>
      <c r="AR19" s="8">
        <f t="shared" si="11"/>
        <v>616</v>
      </c>
      <c r="AS19" s="8">
        <f t="shared" si="12"/>
        <v>256</v>
      </c>
      <c r="AT19" s="8">
        <f t="shared" si="13"/>
        <v>10</v>
      </c>
      <c r="AU19" s="8">
        <f t="shared" si="14"/>
        <v>872</v>
      </c>
      <c r="AV19" s="13">
        <f t="shared" si="15"/>
        <v>1824</v>
      </c>
    </row>
    <row r="20" spans="1:48" s="9" customFormat="1" ht="12.75">
      <c r="A20" s="8">
        <v>14</v>
      </c>
      <c r="B20" s="5" t="s">
        <v>30</v>
      </c>
      <c r="C20" s="6">
        <v>30168</v>
      </c>
      <c r="D20" s="5" t="s">
        <v>18</v>
      </c>
      <c r="E20" s="7">
        <v>761274</v>
      </c>
      <c r="F20" s="7">
        <f t="shared" si="0"/>
        <v>330</v>
      </c>
      <c r="G20" s="7">
        <f t="shared" si="1"/>
        <v>960</v>
      </c>
      <c r="H20" s="7">
        <v>161</v>
      </c>
      <c r="I20" s="113">
        <f t="shared" si="2"/>
        <v>90</v>
      </c>
      <c r="J20" s="7">
        <v>1</v>
      </c>
      <c r="K20" s="7">
        <v>251</v>
      </c>
      <c r="L20" s="7">
        <v>156</v>
      </c>
      <c r="M20" s="113">
        <f t="shared" si="3"/>
        <v>88</v>
      </c>
      <c r="N20" s="7">
        <v>3</v>
      </c>
      <c r="O20" s="7">
        <v>244</v>
      </c>
      <c r="P20" s="7">
        <v>152</v>
      </c>
      <c r="Q20" s="113">
        <f t="shared" si="4"/>
        <v>71</v>
      </c>
      <c r="R20" s="7">
        <v>1</v>
      </c>
      <c r="S20" s="7">
        <v>223</v>
      </c>
      <c r="T20" s="7">
        <v>161</v>
      </c>
      <c r="U20" s="113">
        <f t="shared" si="5"/>
        <v>81</v>
      </c>
      <c r="V20" s="7">
        <v>3</v>
      </c>
      <c r="W20" s="7">
        <v>242</v>
      </c>
      <c r="X20" s="8">
        <f t="shared" si="6"/>
        <v>630</v>
      </c>
      <c r="Y20" s="8">
        <f t="shared" si="6"/>
        <v>330</v>
      </c>
      <c r="Z20" s="8">
        <f t="shared" si="6"/>
        <v>8</v>
      </c>
      <c r="AA20" s="8">
        <f t="shared" si="7"/>
        <v>960</v>
      </c>
      <c r="AB20" s="7">
        <v>140</v>
      </c>
      <c r="AC20" s="113">
        <v>85</v>
      </c>
      <c r="AD20" s="7">
        <v>1</v>
      </c>
      <c r="AE20" s="7">
        <f t="shared" si="8"/>
        <v>225</v>
      </c>
      <c r="AF20" s="7">
        <v>147</v>
      </c>
      <c r="AG20" s="113">
        <v>62</v>
      </c>
      <c r="AH20" s="7">
        <v>1</v>
      </c>
      <c r="AI20" s="7">
        <v>209</v>
      </c>
      <c r="AJ20" s="7">
        <v>142</v>
      </c>
      <c r="AK20" s="113">
        <v>72</v>
      </c>
      <c r="AL20" s="7">
        <v>4</v>
      </c>
      <c r="AM20" s="7">
        <f t="shared" si="10"/>
        <v>214</v>
      </c>
      <c r="AN20" s="7">
        <v>147</v>
      </c>
      <c r="AO20" s="113">
        <v>62</v>
      </c>
      <c r="AP20" s="7">
        <v>1</v>
      </c>
      <c r="AQ20" s="7">
        <f t="shared" si="16"/>
        <v>209</v>
      </c>
      <c r="AR20" s="8">
        <f t="shared" si="11"/>
        <v>576</v>
      </c>
      <c r="AS20" s="8">
        <f t="shared" si="12"/>
        <v>281</v>
      </c>
      <c r="AT20" s="8">
        <f t="shared" si="13"/>
        <v>7</v>
      </c>
      <c r="AU20" s="8">
        <f t="shared" si="14"/>
        <v>857</v>
      </c>
      <c r="AV20" s="13">
        <f t="shared" si="15"/>
        <v>1817</v>
      </c>
    </row>
    <row r="21" spans="1:48" s="9" customFormat="1" ht="12.75">
      <c r="A21" s="8">
        <v>15</v>
      </c>
      <c r="B21" s="5" t="s">
        <v>31</v>
      </c>
      <c r="C21" s="6">
        <v>23082</v>
      </c>
      <c r="D21" s="5" t="s">
        <v>32</v>
      </c>
      <c r="E21" s="7">
        <v>797099</v>
      </c>
      <c r="F21" s="7">
        <f t="shared" si="0"/>
        <v>320</v>
      </c>
      <c r="G21" s="7">
        <f t="shared" si="1"/>
        <v>954</v>
      </c>
      <c r="H21" s="7">
        <v>152</v>
      </c>
      <c r="I21" s="113">
        <f t="shared" si="2"/>
        <v>81</v>
      </c>
      <c r="J21" s="7">
        <v>1</v>
      </c>
      <c r="K21" s="7">
        <v>233</v>
      </c>
      <c r="L21" s="7">
        <v>153</v>
      </c>
      <c r="M21" s="113">
        <f t="shared" si="3"/>
        <v>75</v>
      </c>
      <c r="N21" s="7">
        <v>1</v>
      </c>
      <c r="O21" s="7">
        <v>228</v>
      </c>
      <c r="P21" s="7">
        <v>166</v>
      </c>
      <c r="Q21" s="113">
        <f t="shared" si="4"/>
        <v>95</v>
      </c>
      <c r="R21" s="7">
        <v>1</v>
      </c>
      <c r="S21" s="7">
        <v>261</v>
      </c>
      <c r="T21" s="7">
        <v>163</v>
      </c>
      <c r="U21" s="113">
        <f t="shared" si="5"/>
        <v>69</v>
      </c>
      <c r="V21" s="7">
        <v>5</v>
      </c>
      <c r="W21" s="7">
        <v>232</v>
      </c>
      <c r="X21" s="8">
        <f t="shared" si="6"/>
        <v>634</v>
      </c>
      <c r="Y21" s="8">
        <f t="shared" si="6"/>
        <v>320</v>
      </c>
      <c r="Z21" s="8">
        <f t="shared" si="6"/>
        <v>8</v>
      </c>
      <c r="AA21" s="8">
        <f t="shared" si="7"/>
        <v>954</v>
      </c>
      <c r="AB21" s="7">
        <v>153</v>
      </c>
      <c r="AC21" s="113">
        <v>54</v>
      </c>
      <c r="AD21" s="7">
        <v>3</v>
      </c>
      <c r="AE21" s="7">
        <f t="shared" si="8"/>
        <v>207</v>
      </c>
      <c r="AF21" s="7">
        <v>158</v>
      </c>
      <c r="AG21" s="113">
        <v>70</v>
      </c>
      <c r="AH21" s="7">
        <v>2</v>
      </c>
      <c r="AI21" s="7">
        <f t="shared" si="9"/>
        <v>228</v>
      </c>
      <c r="AJ21" s="7">
        <v>154</v>
      </c>
      <c r="AK21" s="113">
        <v>51</v>
      </c>
      <c r="AL21" s="7">
        <v>3</v>
      </c>
      <c r="AM21" s="7">
        <f t="shared" si="10"/>
        <v>205</v>
      </c>
      <c r="AN21" s="7">
        <v>157</v>
      </c>
      <c r="AO21" s="113">
        <v>58</v>
      </c>
      <c r="AP21" s="7">
        <v>3</v>
      </c>
      <c r="AQ21" s="7">
        <f t="shared" si="16"/>
        <v>215</v>
      </c>
      <c r="AR21" s="8">
        <f t="shared" si="11"/>
        <v>622</v>
      </c>
      <c r="AS21" s="8">
        <f t="shared" si="12"/>
        <v>233</v>
      </c>
      <c r="AT21" s="8">
        <f t="shared" si="13"/>
        <v>11</v>
      </c>
      <c r="AU21" s="8">
        <f t="shared" si="14"/>
        <v>855</v>
      </c>
      <c r="AV21" s="13">
        <f t="shared" si="15"/>
        <v>1809</v>
      </c>
    </row>
    <row r="22" spans="1:48" s="9" customFormat="1" ht="12.75">
      <c r="A22" s="8">
        <v>16</v>
      </c>
      <c r="B22" s="5" t="s">
        <v>36</v>
      </c>
      <c r="C22" s="6">
        <v>22124</v>
      </c>
      <c r="D22" s="5" t="s">
        <v>16</v>
      </c>
      <c r="E22" s="7">
        <v>619685</v>
      </c>
      <c r="F22" s="7">
        <f t="shared" si="0"/>
        <v>342</v>
      </c>
      <c r="G22" s="7">
        <f t="shared" si="1"/>
        <v>949</v>
      </c>
      <c r="H22" s="7">
        <v>153</v>
      </c>
      <c r="I22" s="113">
        <f t="shared" si="2"/>
        <v>81</v>
      </c>
      <c r="J22" s="7">
        <v>1</v>
      </c>
      <c r="K22" s="7">
        <v>234</v>
      </c>
      <c r="L22" s="7">
        <v>142</v>
      </c>
      <c r="M22" s="113">
        <f t="shared" si="3"/>
        <v>86</v>
      </c>
      <c r="N22" s="7">
        <v>2</v>
      </c>
      <c r="O22" s="7">
        <v>228</v>
      </c>
      <c r="P22" s="7">
        <v>161</v>
      </c>
      <c r="Q22" s="113">
        <f t="shared" si="4"/>
        <v>79</v>
      </c>
      <c r="R22" s="7">
        <v>0</v>
      </c>
      <c r="S22" s="7">
        <v>240</v>
      </c>
      <c r="T22" s="7">
        <v>151</v>
      </c>
      <c r="U22" s="113">
        <f t="shared" si="5"/>
        <v>96</v>
      </c>
      <c r="V22" s="7">
        <v>0</v>
      </c>
      <c r="W22" s="7">
        <v>247</v>
      </c>
      <c r="X22" s="8">
        <f t="shared" si="6"/>
        <v>607</v>
      </c>
      <c r="Y22" s="8">
        <f t="shared" si="6"/>
        <v>342</v>
      </c>
      <c r="Z22" s="8">
        <f t="shared" si="6"/>
        <v>3</v>
      </c>
      <c r="AA22" s="8">
        <f t="shared" si="7"/>
        <v>949</v>
      </c>
      <c r="AB22" s="7">
        <v>148</v>
      </c>
      <c r="AC22" s="113">
        <v>70</v>
      </c>
      <c r="AD22" s="7">
        <v>0</v>
      </c>
      <c r="AE22" s="7">
        <f t="shared" si="8"/>
        <v>218</v>
      </c>
      <c r="AF22" s="7">
        <v>156</v>
      </c>
      <c r="AG22" s="113">
        <v>44</v>
      </c>
      <c r="AH22" s="7">
        <v>6</v>
      </c>
      <c r="AI22" s="7">
        <f t="shared" si="9"/>
        <v>200</v>
      </c>
      <c r="AJ22" s="7">
        <v>148</v>
      </c>
      <c r="AK22" s="113">
        <v>63</v>
      </c>
      <c r="AL22" s="7">
        <v>1</v>
      </c>
      <c r="AM22" s="7">
        <f>SUM(AJ22:AK22)</f>
        <v>211</v>
      </c>
      <c r="AN22" s="7">
        <v>138</v>
      </c>
      <c r="AO22" s="113">
        <v>67</v>
      </c>
      <c r="AP22" s="7">
        <v>1</v>
      </c>
      <c r="AQ22" s="7">
        <f>SUM(AN22:AP22)-1</f>
        <v>205</v>
      </c>
      <c r="AR22" s="8">
        <f t="shared" si="11"/>
        <v>590</v>
      </c>
      <c r="AS22" s="8">
        <f t="shared" si="12"/>
        <v>244</v>
      </c>
      <c r="AT22" s="8">
        <f t="shared" si="13"/>
        <v>8</v>
      </c>
      <c r="AU22" s="8">
        <f t="shared" si="14"/>
        <v>834</v>
      </c>
      <c r="AV22" s="13">
        <f t="shared" si="15"/>
        <v>1783</v>
      </c>
    </row>
    <row r="23" spans="1:48" s="9" customFormat="1" ht="12.75">
      <c r="A23" s="8">
        <v>17</v>
      </c>
      <c r="B23" s="5" t="s">
        <v>40</v>
      </c>
      <c r="C23" s="6">
        <v>28324</v>
      </c>
      <c r="D23" s="5" t="s">
        <v>38</v>
      </c>
      <c r="E23" s="7">
        <v>649249</v>
      </c>
      <c r="F23" s="7">
        <f t="shared" si="0"/>
        <v>312</v>
      </c>
      <c r="G23" s="7">
        <f t="shared" si="1"/>
        <v>939</v>
      </c>
      <c r="H23" s="7">
        <v>161</v>
      </c>
      <c r="I23" s="113">
        <f t="shared" si="2"/>
        <v>71</v>
      </c>
      <c r="J23" s="7">
        <v>0</v>
      </c>
      <c r="K23" s="7">
        <v>232</v>
      </c>
      <c r="L23" s="7">
        <v>164</v>
      </c>
      <c r="M23" s="113">
        <f t="shared" si="3"/>
        <v>80</v>
      </c>
      <c r="N23" s="7">
        <v>0</v>
      </c>
      <c r="O23" s="7">
        <v>244</v>
      </c>
      <c r="P23" s="7">
        <v>158</v>
      </c>
      <c r="Q23" s="113">
        <f t="shared" si="4"/>
        <v>62</v>
      </c>
      <c r="R23" s="7">
        <v>5</v>
      </c>
      <c r="S23" s="7">
        <v>220</v>
      </c>
      <c r="T23" s="7">
        <v>144</v>
      </c>
      <c r="U23" s="113">
        <f t="shared" si="5"/>
        <v>99</v>
      </c>
      <c r="V23" s="7">
        <v>1</v>
      </c>
      <c r="W23" s="7">
        <v>243</v>
      </c>
      <c r="X23" s="8">
        <f t="shared" si="6"/>
        <v>627</v>
      </c>
      <c r="Y23" s="8">
        <f t="shared" si="6"/>
        <v>312</v>
      </c>
      <c r="Z23" s="8">
        <f t="shared" si="6"/>
        <v>6</v>
      </c>
      <c r="AA23" s="8">
        <f t="shared" si="7"/>
        <v>939</v>
      </c>
      <c r="AB23" s="7"/>
      <c r="AC23" s="113"/>
      <c r="AD23" s="7"/>
      <c r="AE23" s="7">
        <f t="shared" si="8"/>
        <v>0</v>
      </c>
      <c r="AF23" s="7"/>
      <c r="AG23" s="113"/>
      <c r="AH23" s="7"/>
      <c r="AI23" s="7">
        <f t="shared" si="9"/>
        <v>0</v>
      </c>
      <c r="AJ23" s="7"/>
      <c r="AK23" s="113"/>
      <c r="AL23" s="7"/>
      <c r="AM23" s="7">
        <f t="shared" si="10"/>
        <v>0</v>
      </c>
      <c r="AN23" s="7"/>
      <c r="AO23" s="113"/>
      <c r="AP23" s="7"/>
      <c r="AQ23" s="7">
        <f t="shared" si="16"/>
        <v>0</v>
      </c>
      <c r="AR23" s="8">
        <f t="shared" si="11"/>
        <v>0</v>
      </c>
      <c r="AS23" s="8">
        <f t="shared" si="12"/>
        <v>0</v>
      </c>
      <c r="AT23" s="8">
        <f t="shared" si="13"/>
        <v>0</v>
      </c>
      <c r="AU23" s="8">
        <f t="shared" si="14"/>
        <v>0</v>
      </c>
      <c r="AV23" s="13">
        <f t="shared" si="15"/>
        <v>939</v>
      </c>
    </row>
    <row r="24" spans="1:48" ht="12.75">
      <c r="A24" s="8">
        <v>18</v>
      </c>
      <c r="B24" s="2" t="s">
        <v>41</v>
      </c>
      <c r="C24" s="3">
        <v>23789</v>
      </c>
      <c r="D24" s="2" t="s">
        <v>42</v>
      </c>
      <c r="E24" s="4">
        <v>649883</v>
      </c>
      <c r="F24" s="7">
        <f t="shared" si="0"/>
        <v>311</v>
      </c>
      <c r="G24" s="7">
        <f t="shared" si="1"/>
        <v>938</v>
      </c>
      <c r="H24" s="4">
        <v>161</v>
      </c>
      <c r="I24" s="113">
        <f t="shared" si="2"/>
        <v>81</v>
      </c>
      <c r="J24" s="4">
        <v>2</v>
      </c>
      <c r="K24" s="4">
        <v>242</v>
      </c>
      <c r="L24" s="4">
        <v>157</v>
      </c>
      <c r="M24" s="113">
        <f t="shared" si="3"/>
        <v>79</v>
      </c>
      <c r="N24" s="4">
        <v>1</v>
      </c>
      <c r="O24" s="4">
        <v>236</v>
      </c>
      <c r="P24" s="4">
        <v>154</v>
      </c>
      <c r="Q24" s="113">
        <f t="shared" si="4"/>
        <v>71</v>
      </c>
      <c r="R24" s="4">
        <v>1</v>
      </c>
      <c r="S24" s="4">
        <v>225</v>
      </c>
      <c r="T24" s="4">
        <v>155</v>
      </c>
      <c r="U24" s="113">
        <f t="shared" si="5"/>
        <v>80</v>
      </c>
      <c r="V24" s="4">
        <v>1</v>
      </c>
      <c r="W24" s="4">
        <v>235</v>
      </c>
      <c r="X24" s="8">
        <f t="shared" si="6"/>
        <v>627</v>
      </c>
      <c r="Y24" s="8">
        <f t="shared" si="6"/>
        <v>311</v>
      </c>
      <c r="Z24" s="8">
        <f t="shared" si="6"/>
        <v>5</v>
      </c>
      <c r="AA24" s="8">
        <f t="shared" si="7"/>
        <v>938</v>
      </c>
      <c r="AB24" s="108" t="s">
        <v>176</v>
      </c>
      <c r="AC24" s="113"/>
      <c r="AD24" s="4"/>
      <c r="AE24" s="7">
        <f t="shared" si="8"/>
        <v>0</v>
      </c>
      <c r="AF24" s="4"/>
      <c r="AG24" s="113"/>
      <c r="AH24" s="4"/>
      <c r="AI24" s="7">
        <f t="shared" si="9"/>
        <v>0</v>
      </c>
      <c r="AJ24" s="4"/>
      <c r="AK24" s="113"/>
      <c r="AL24" s="4"/>
      <c r="AM24" s="7">
        <f t="shared" si="10"/>
        <v>0</v>
      </c>
      <c r="AN24" s="4"/>
      <c r="AO24" s="113"/>
      <c r="AP24" s="4"/>
      <c r="AQ24" s="7">
        <f t="shared" si="16"/>
        <v>0</v>
      </c>
      <c r="AR24" s="8">
        <f t="shared" si="11"/>
        <v>0</v>
      </c>
      <c r="AS24" s="8">
        <f t="shared" si="12"/>
        <v>0</v>
      </c>
      <c r="AT24" s="8">
        <f t="shared" si="13"/>
        <v>0</v>
      </c>
      <c r="AU24" s="8">
        <f t="shared" si="14"/>
        <v>0</v>
      </c>
      <c r="AV24" s="13">
        <f t="shared" si="15"/>
        <v>938</v>
      </c>
    </row>
    <row r="25" spans="1:48" ht="12.75">
      <c r="A25" s="8">
        <v>19</v>
      </c>
      <c r="B25" s="5" t="s">
        <v>43</v>
      </c>
      <c r="C25" s="6">
        <v>30597</v>
      </c>
      <c r="D25" s="5" t="s">
        <v>34</v>
      </c>
      <c r="E25" s="7">
        <v>9033966</v>
      </c>
      <c r="F25" s="7">
        <f t="shared" si="0"/>
        <v>318</v>
      </c>
      <c r="G25" s="7">
        <f t="shared" si="1"/>
        <v>937</v>
      </c>
      <c r="H25" s="7">
        <v>169</v>
      </c>
      <c r="I25" s="113">
        <f t="shared" si="2"/>
        <v>90</v>
      </c>
      <c r="J25" s="7">
        <v>0</v>
      </c>
      <c r="K25" s="7">
        <v>259</v>
      </c>
      <c r="L25" s="7">
        <v>141</v>
      </c>
      <c r="M25" s="113">
        <f t="shared" si="3"/>
        <v>63</v>
      </c>
      <c r="N25" s="7">
        <v>4</v>
      </c>
      <c r="O25" s="7">
        <v>204</v>
      </c>
      <c r="P25" s="7">
        <v>154</v>
      </c>
      <c r="Q25" s="113">
        <f t="shared" si="4"/>
        <v>88</v>
      </c>
      <c r="R25" s="7">
        <v>1</v>
      </c>
      <c r="S25" s="7">
        <v>242</v>
      </c>
      <c r="T25" s="7">
        <v>155</v>
      </c>
      <c r="U25" s="113">
        <f t="shared" si="5"/>
        <v>77</v>
      </c>
      <c r="V25" s="7">
        <v>4</v>
      </c>
      <c r="W25" s="7">
        <v>232</v>
      </c>
      <c r="X25" s="8">
        <f t="shared" si="6"/>
        <v>619</v>
      </c>
      <c r="Y25" s="8">
        <f t="shared" si="6"/>
        <v>318</v>
      </c>
      <c r="Z25" s="8">
        <f t="shared" si="6"/>
        <v>9</v>
      </c>
      <c r="AA25" s="8">
        <f t="shared" si="7"/>
        <v>937</v>
      </c>
      <c r="AB25" s="7"/>
      <c r="AC25" s="113"/>
      <c r="AD25" s="7"/>
      <c r="AE25" s="7">
        <f t="shared" si="8"/>
        <v>0</v>
      </c>
      <c r="AF25" s="7"/>
      <c r="AG25" s="113"/>
      <c r="AH25" s="7"/>
      <c r="AI25" s="7">
        <f t="shared" si="9"/>
        <v>0</v>
      </c>
      <c r="AJ25" s="7">
        <v>0</v>
      </c>
      <c r="AK25" s="113">
        <v>0</v>
      </c>
      <c r="AL25" s="7">
        <v>0</v>
      </c>
      <c r="AM25" s="7">
        <f t="shared" si="10"/>
        <v>0</v>
      </c>
      <c r="AN25" s="7">
        <v>0</v>
      </c>
      <c r="AO25" s="113">
        <v>0</v>
      </c>
      <c r="AP25" s="7">
        <v>0</v>
      </c>
      <c r="AQ25" s="7">
        <f>SUM(AN25:AP25)</f>
        <v>0</v>
      </c>
      <c r="AR25" s="8">
        <f t="shared" si="11"/>
        <v>0</v>
      </c>
      <c r="AS25" s="8">
        <f t="shared" si="12"/>
        <v>0</v>
      </c>
      <c r="AT25" s="8">
        <f t="shared" si="13"/>
        <v>0</v>
      </c>
      <c r="AU25" s="8">
        <f t="shared" si="14"/>
        <v>0</v>
      </c>
      <c r="AV25" s="13">
        <f t="shared" si="15"/>
        <v>937</v>
      </c>
    </row>
    <row r="26" spans="1:48" ht="12.75">
      <c r="A26" s="8">
        <v>20</v>
      </c>
      <c r="B26" s="5" t="s">
        <v>44</v>
      </c>
      <c r="C26" s="6">
        <v>26479</v>
      </c>
      <c r="D26" s="5" t="s">
        <v>34</v>
      </c>
      <c r="E26" s="7">
        <v>633338</v>
      </c>
      <c r="F26" s="7">
        <f t="shared" si="0"/>
        <v>316</v>
      </c>
      <c r="G26" s="7">
        <f t="shared" si="1"/>
        <v>936</v>
      </c>
      <c r="H26" s="7">
        <v>147</v>
      </c>
      <c r="I26" s="113">
        <f t="shared" si="2"/>
        <v>77</v>
      </c>
      <c r="J26" s="7">
        <v>0</v>
      </c>
      <c r="K26" s="7">
        <v>224</v>
      </c>
      <c r="L26" s="7">
        <v>144</v>
      </c>
      <c r="M26" s="113">
        <f t="shared" si="3"/>
        <v>79</v>
      </c>
      <c r="N26" s="7">
        <v>1</v>
      </c>
      <c r="O26" s="7">
        <v>223</v>
      </c>
      <c r="P26" s="7">
        <v>179</v>
      </c>
      <c r="Q26" s="113">
        <f t="shared" si="4"/>
        <v>72</v>
      </c>
      <c r="R26" s="7">
        <v>0</v>
      </c>
      <c r="S26" s="7">
        <v>251</v>
      </c>
      <c r="T26" s="7">
        <v>150</v>
      </c>
      <c r="U26" s="113">
        <f t="shared" si="5"/>
        <v>88</v>
      </c>
      <c r="V26" s="7">
        <v>1</v>
      </c>
      <c r="W26" s="7">
        <v>238</v>
      </c>
      <c r="X26" s="8">
        <f t="shared" si="6"/>
        <v>620</v>
      </c>
      <c r="Y26" s="8">
        <f t="shared" si="6"/>
        <v>316</v>
      </c>
      <c r="Z26" s="8">
        <f t="shared" si="6"/>
        <v>2</v>
      </c>
      <c r="AA26" s="8">
        <f t="shared" si="7"/>
        <v>936</v>
      </c>
      <c r="AB26" s="7"/>
      <c r="AC26" s="113"/>
      <c r="AD26" s="7"/>
      <c r="AE26" s="7">
        <f t="shared" si="8"/>
        <v>0</v>
      </c>
      <c r="AF26" s="7"/>
      <c r="AG26" s="113"/>
      <c r="AH26" s="7"/>
      <c r="AI26" s="7">
        <f t="shared" si="9"/>
        <v>0</v>
      </c>
      <c r="AJ26" s="7"/>
      <c r="AK26" s="113"/>
      <c r="AL26" s="7"/>
      <c r="AM26" s="7">
        <f>SUM(AJ26:AK26)</f>
        <v>0</v>
      </c>
      <c r="AN26" s="7"/>
      <c r="AO26" s="113"/>
      <c r="AP26" s="7"/>
      <c r="AQ26" s="7">
        <f>SUM(AN26:AO26)</f>
        <v>0</v>
      </c>
      <c r="AR26" s="8">
        <f t="shared" si="11"/>
        <v>0</v>
      </c>
      <c r="AS26" s="8">
        <f t="shared" si="12"/>
        <v>0</v>
      </c>
      <c r="AT26" s="8">
        <f t="shared" si="13"/>
        <v>0</v>
      </c>
      <c r="AU26" s="8">
        <f t="shared" si="14"/>
        <v>0</v>
      </c>
      <c r="AV26" s="13">
        <f t="shared" si="15"/>
        <v>936</v>
      </c>
    </row>
    <row r="34" ht="12.75">
      <c r="AB34" s="10"/>
    </row>
  </sheetData>
  <mergeCells count="10">
    <mergeCell ref="H5:K5"/>
    <mergeCell ref="L5:O5"/>
    <mergeCell ref="P5:S5"/>
    <mergeCell ref="T5:W5"/>
    <mergeCell ref="AN5:AQ5"/>
    <mergeCell ref="AR5:AU5"/>
    <mergeCell ref="X5:AA5"/>
    <mergeCell ref="AB5:AE5"/>
    <mergeCell ref="AF5:AI5"/>
    <mergeCell ref="AJ5:AM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zoomScale="75" zoomScaleNormal="75" workbookViewId="0" topLeftCell="A1">
      <pane xSplit="2" topLeftCell="C1" activePane="topRight" state="frozen"/>
      <selection pane="topLeft" activeCell="A1" sqref="A1"/>
      <selection pane="topRight" activeCell="AO39" sqref="AO39"/>
    </sheetView>
  </sheetViews>
  <sheetFormatPr defaultColWidth="11.421875" defaultRowHeight="12.75"/>
  <cols>
    <col min="1" max="1" width="4.421875" style="0" customWidth="1"/>
    <col min="2" max="2" width="17.57421875" style="0" customWidth="1"/>
    <col min="3" max="3" width="11.57421875" style="0" customWidth="1"/>
    <col min="4" max="4" width="15.28125" style="0" customWidth="1"/>
    <col min="5" max="5" width="8.140625" style="0" customWidth="1"/>
    <col min="6" max="18" width="5.7109375" style="0" hidden="1" customWidth="1"/>
    <col min="19" max="19" width="5.7109375" style="0" customWidth="1"/>
    <col min="20" max="20" width="5.7109375" style="0" hidden="1" customWidth="1"/>
    <col min="21" max="21" width="6.8515625" style="0" customWidth="1"/>
    <col min="22" max="39" width="5.7109375" style="0" customWidth="1"/>
    <col min="40" max="40" width="5.57421875" style="0" customWidth="1"/>
    <col min="41" max="41" width="6.8515625" style="0" customWidth="1"/>
    <col min="42" max="42" width="8.57421875" style="0" customWidth="1"/>
  </cols>
  <sheetData>
    <row r="1" ht="30">
      <c r="A1" s="14" t="s">
        <v>47</v>
      </c>
    </row>
    <row r="3" spans="1:40" ht="20.25">
      <c r="A3" s="15" t="s">
        <v>48</v>
      </c>
      <c r="C3" s="15" t="s">
        <v>49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 t="s">
        <v>148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 t="s">
        <v>50</v>
      </c>
      <c r="AM3" s="15"/>
      <c r="AN3" s="15"/>
    </row>
    <row r="4" ht="13.5" thickBot="1"/>
    <row r="5" spans="1:42" ht="12.75">
      <c r="A5" s="1"/>
      <c r="B5" s="1"/>
      <c r="C5" s="1"/>
      <c r="D5" s="1"/>
      <c r="E5" s="1"/>
      <c r="F5" s="128" t="s">
        <v>0</v>
      </c>
      <c r="G5" s="128"/>
      <c r="H5" s="128"/>
      <c r="I5" s="129" t="s">
        <v>1</v>
      </c>
      <c r="J5" s="130"/>
      <c r="K5" s="131"/>
      <c r="L5" s="128" t="s">
        <v>2</v>
      </c>
      <c r="M5" s="128"/>
      <c r="N5" s="128"/>
      <c r="O5" s="129" t="s">
        <v>3</v>
      </c>
      <c r="P5" s="130"/>
      <c r="Q5" s="130"/>
      <c r="R5" s="138" t="s">
        <v>45</v>
      </c>
      <c r="S5" s="139"/>
      <c r="T5" s="139"/>
      <c r="U5" s="140"/>
      <c r="V5" s="134" t="s">
        <v>0</v>
      </c>
      <c r="W5" s="141"/>
      <c r="X5" s="141"/>
      <c r="Y5" s="141"/>
      <c r="Z5" s="132" t="s">
        <v>1</v>
      </c>
      <c r="AA5" s="133"/>
      <c r="AB5" s="133"/>
      <c r="AC5" s="134"/>
      <c r="AD5" s="141" t="s">
        <v>2</v>
      </c>
      <c r="AE5" s="141"/>
      <c r="AF5" s="141"/>
      <c r="AG5" s="141"/>
      <c r="AH5" s="132" t="s">
        <v>3</v>
      </c>
      <c r="AI5" s="133"/>
      <c r="AJ5" s="133"/>
      <c r="AK5" s="134"/>
      <c r="AL5" s="135" t="s">
        <v>73</v>
      </c>
      <c r="AM5" s="136"/>
      <c r="AN5" s="136"/>
      <c r="AO5" s="137"/>
      <c r="AP5" s="26" t="s">
        <v>4</v>
      </c>
    </row>
    <row r="6" spans="1:42" ht="12.75">
      <c r="A6" s="94" t="s">
        <v>5</v>
      </c>
      <c r="B6" s="95" t="s">
        <v>6</v>
      </c>
      <c r="C6" s="98" t="s">
        <v>7</v>
      </c>
      <c r="D6" s="97" t="s">
        <v>8</v>
      </c>
      <c r="E6" s="98" t="s">
        <v>9</v>
      </c>
      <c r="F6" s="103" t="s">
        <v>10</v>
      </c>
      <c r="G6" s="100" t="s">
        <v>11</v>
      </c>
      <c r="H6" s="101" t="s">
        <v>13</v>
      </c>
      <c r="I6" s="103" t="s">
        <v>10</v>
      </c>
      <c r="J6" s="100" t="s">
        <v>11</v>
      </c>
      <c r="K6" s="101" t="s">
        <v>13</v>
      </c>
      <c r="L6" s="103" t="s">
        <v>10</v>
      </c>
      <c r="M6" s="100" t="s">
        <v>11</v>
      </c>
      <c r="N6" s="101" t="s">
        <v>13</v>
      </c>
      <c r="O6" s="103" t="s">
        <v>10</v>
      </c>
      <c r="P6" s="100" t="s">
        <v>11</v>
      </c>
      <c r="Q6" s="105" t="s">
        <v>13</v>
      </c>
      <c r="R6" s="106" t="s">
        <v>10</v>
      </c>
      <c r="S6" s="100" t="s">
        <v>11</v>
      </c>
      <c r="T6" s="100" t="s">
        <v>14</v>
      </c>
      <c r="U6" s="107" t="s">
        <v>4</v>
      </c>
      <c r="V6" s="99" t="s">
        <v>10</v>
      </c>
      <c r="W6" s="100" t="s">
        <v>11</v>
      </c>
      <c r="X6" s="105" t="s">
        <v>14</v>
      </c>
      <c r="Y6" s="101" t="s">
        <v>13</v>
      </c>
      <c r="Z6" s="103" t="s">
        <v>10</v>
      </c>
      <c r="AA6" s="100" t="s">
        <v>11</v>
      </c>
      <c r="AB6" s="105" t="s">
        <v>14</v>
      </c>
      <c r="AC6" s="101" t="s">
        <v>13</v>
      </c>
      <c r="AD6" s="103" t="s">
        <v>10</v>
      </c>
      <c r="AE6" s="100" t="s">
        <v>11</v>
      </c>
      <c r="AF6" s="105" t="s">
        <v>14</v>
      </c>
      <c r="AG6" s="101" t="s">
        <v>13</v>
      </c>
      <c r="AH6" s="103" t="s">
        <v>10</v>
      </c>
      <c r="AI6" s="100" t="s">
        <v>11</v>
      </c>
      <c r="AJ6" s="105" t="s">
        <v>14</v>
      </c>
      <c r="AK6" s="101" t="s">
        <v>13</v>
      </c>
      <c r="AL6" s="103" t="s">
        <v>10</v>
      </c>
      <c r="AM6" s="100" t="s">
        <v>11</v>
      </c>
      <c r="AN6" s="100" t="s">
        <v>14</v>
      </c>
      <c r="AO6" s="101" t="s">
        <v>4</v>
      </c>
      <c r="AP6" s="102" t="s">
        <v>72</v>
      </c>
    </row>
    <row r="7" spans="1:42" ht="12.75">
      <c r="A7" s="8">
        <v>1</v>
      </c>
      <c r="B7" s="19" t="s">
        <v>51</v>
      </c>
      <c r="C7" s="16">
        <v>32040</v>
      </c>
      <c r="D7" s="19" t="s">
        <v>16</v>
      </c>
      <c r="E7" s="8">
        <v>774831</v>
      </c>
      <c r="F7" s="8">
        <v>153</v>
      </c>
      <c r="G7" s="8">
        <v>87</v>
      </c>
      <c r="H7" s="8">
        <f aca="true" t="shared" si="0" ref="H7:H23">G7+F7</f>
        <v>240</v>
      </c>
      <c r="I7" s="8">
        <v>138</v>
      </c>
      <c r="J7" s="8">
        <v>70</v>
      </c>
      <c r="K7" s="8">
        <f aca="true" t="shared" si="1" ref="K7:K23">I7+J7</f>
        <v>208</v>
      </c>
      <c r="L7" s="8">
        <v>159</v>
      </c>
      <c r="M7" s="8">
        <v>72</v>
      </c>
      <c r="N7" s="8">
        <f aca="true" t="shared" si="2" ref="N7:N23">M7+L7</f>
        <v>231</v>
      </c>
      <c r="O7" s="8">
        <v>155</v>
      </c>
      <c r="P7" s="8">
        <v>72</v>
      </c>
      <c r="Q7" s="8">
        <f aca="true" t="shared" si="3" ref="Q7:Q23">P7+O7</f>
        <v>227</v>
      </c>
      <c r="R7" s="8">
        <f aca="true" t="shared" si="4" ref="R7:S23">O7+L7+I7+F7</f>
        <v>605</v>
      </c>
      <c r="S7" s="8">
        <f t="shared" si="4"/>
        <v>301</v>
      </c>
      <c r="T7" s="8">
        <v>1</v>
      </c>
      <c r="U7" s="8">
        <f aca="true" t="shared" si="5" ref="U7:U23">Q7+N7+K7+H7</f>
        <v>906</v>
      </c>
      <c r="V7" s="8">
        <v>163</v>
      </c>
      <c r="W7" s="8">
        <v>86</v>
      </c>
      <c r="X7" s="8">
        <v>1</v>
      </c>
      <c r="Y7" s="8">
        <f>V7+W7</f>
        <v>249</v>
      </c>
      <c r="Z7" s="8">
        <v>160</v>
      </c>
      <c r="AA7" s="8">
        <v>59</v>
      </c>
      <c r="AB7" s="8">
        <v>1</v>
      </c>
      <c r="AC7" s="8">
        <f>SUM(Z7:AA7)</f>
        <v>219</v>
      </c>
      <c r="AD7" s="8">
        <v>158</v>
      </c>
      <c r="AE7" s="8">
        <v>90</v>
      </c>
      <c r="AF7" s="8">
        <v>1</v>
      </c>
      <c r="AG7" s="8">
        <f aca="true" t="shared" si="6" ref="AG7:AG22">SUM(AD7:AE7)</f>
        <v>248</v>
      </c>
      <c r="AH7" s="8">
        <v>155</v>
      </c>
      <c r="AI7" s="8">
        <v>72</v>
      </c>
      <c r="AJ7" s="8">
        <v>0</v>
      </c>
      <c r="AK7" s="8">
        <f aca="true" t="shared" si="7" ref="AK7:AK22">SUM(AH7:AI7)</f>
        <v>227</v>
      </c>
      <c r="AL7" s="8">
        <f>SUM(V7,Z7,AD7,AH7)</f>
        <v>636</v>
      </c>
      <c r="AM7" s="8">
        <f>SUM(W7,AA7,AE7,AI7)</f>
        <v>307</v>
      </c>
      <c r="AN7" s="8">
        <f>X7+AB7+AF7+AJ7</f>
        <v>3</v>
      </c>
      <c r="AO7" s="8">
        <f>SUM(Y7,AC7,AG7,AK7)</f>
        <v>943</v>
      </c>
      <c r="AP7" s="25">
        <f>SUM(U7,AO7)</f>
        <v>1849</v>
      </c>
    </row>
    <row r="8" spans="1:42" ht="12.75">
      <c r="A8" s="8">
        <v>2</v>
      </c>
      <c r="B8" s="19" t="s">
        <v>56</v>
      </c>
      <c r="C8" s="16">
        <v>31633</v>
      </c>
      <c r="D8" s="19" t="s">
        <v>34</v>
      </c>
      <c r="E8" s="8">
        <v>763572</v>
      </c>
      <c r="F8" s="8">
        <v>152</v>
      </c>
      <c r="G8" s="8">
        <v>60</v>
      </c>
      <c r="H8" s="8">
        <f t="shared" si="0"/>
        <v>212</v>
      </c>
      <c r="I8" s="8">
        <v>154</v>
      </c>
      <c r="J8" s="8">
        <v>61</v>
      </c>
      <c r="K8" s="8">
        <f t="shared" si="1"/>
        <v>215</v>
      </c>
      <c r="L8" s="8">
        <v>164</v>
      </c>
      <c r="M8" s="8">
        <v>63</v>
      </c>
      <c r="N8" s="8">
        <f t="shared" si="2"/>
        <v>227</v>
      </c>
      <c r="O8" s="8">
        <v>153</v>
      </c>
      <c r="P8" s="8">
        <v>62</v>
      </c>
      <c r="Q8" s="8">
        <f t="shared" si="3"/>
        <v>215</v>
      </c>
      <c r="R8" s="8">
        <f t="shared" si="4"/>
        <v>623</v>
      </c>
      <c r="S8" s="8">
        <f t="shared" si="4"/>
        <v>246</v>
      </c>
      <c r="T8" s="8">
        <v>6</v>
      </c>
      <c r="U8" s="8">
        <f t="shared" si="5"/>
        <v>869</v>
      </c>
      <c r="V8" s="8">
        <v>141</v>
      </c>
      <c r="W8" s="8">
        <v>107</v>
      </c>
      <c r="X8" s="8">
        <v>1</v>
      </c>
      <c r="Y8" s="8">
        <f>SUM(V8:X8)-1</f>
        <v>248</v>
      </c>
      <c r="Z8" s="8">
        <v>150</v>
      </c>
      <c r="AA8" s="8">
        <v>80</v>
      </c>
      <c r="AB8" s="8">
        <v>3</v>
      </c>
      <c r="AC8" s="8">
        <f>SUM(Z8:AB8)-3</f>
        <v>230</v>
      </c>
      <c r="AD8" s="8">
        <v>164</v>
      </c>
      <c r="AE8" s="8">
        <v>80</v>
      </c>
      <c r="AF8" s="8">
        <v>1</v>
      </c>
      <c r="AG8" s="8">
        <f>SUM(AD8:AE8)</f>
        <v>244</v>
      </c>
      <c r="AH8" s="8">
        <v>150</v>
      </c>
      <c r="AI8" s="8">
        <v>70</v>
      </c>
      <c r="AJ8" s="8">
        <v>0</v>
      </c>
      <c r="AK8" s="8">
        <f t="shared" si="7"/>
        <v>220</v>
      </c>
      <c r="AL8" s="8">
        <f aca="true" t="shared" si="8" ref="AL8:AL23">SUM(V8,Z8,AD8,AH8)</f>
        <v>605</v>
      </c>
      <c r="AM8" s="8">
        <f aca="true" t="shared" si="9" ref="AM8:AM23">SUM(W8,AA8,AE8,AI8)</f>
        <v>337</v>
      </c>
      <c r="AN8" s="8">
        <f aca="true" t="shared" si="10" ref="AN8:AN23">X8+AB8+AF8+AJ8</f>
        <v>5</v>
      </c>
      <c r="AO8" s="8">
        <f aca="true" t="shared" si="11" ref="AO8:AO23">SUM(Y8,AC8,AG8,AK8)</f>
        <v>942</v>
      </c>
      <c r="AP8" s="25">
        <f aca="true" t="shared" si="12" ref="AP8:AP23">SUM(U8,AO8)</f>
        <v>1811</v>
      </c>
    </row>
    <row r="9" spans="1:42" ht="12.75">
      <c r="A9" s="8">
        <v>3</v>
      </c>
      <c r="B9" s="19" t="s">
        <v>64</v>
      </c>
      <c r="C9" s="16">
        <v>33332</v>
      </c>
      <c r="D9" s="19" t="s">
        <v>16</v>
      </c>
      <c r="E9" s="8">
        <v>838513</v>
      </c>
      <c r="F9" s="8">
        <v>138</v>
      </c>
      <c r="G9" s="8">
        <v>79</v>
      </c>
      <c r="H9" s="8">
        <f t="shared" si="0"/>
        <v>217</v>
      </c>
      <c r="I9" s="8">
        <v>144</v>
      </c>
      <c r="J9" s="8">
        <v>87</v>
      </c>
      <c r="K9" s="8">
        <f t="shared" si="1"/>
        <v>231</v>
      </c>
      <c r="L9" s="8">
        <v>144</v>
      </c>
      <c r="M9" s="8">
        <v>78</v>
      </c>
      <c r="N9" s="8">
        <f t="shared" si="2"/>
        <v>222</v>
      </c>
      <c r="O9" s="8">
        <v>123</v>
      </c>
      <c r="P9" s="8">
        <v>63</v>
      </c>
      <c r="Q9" s="8">
        <f t="shared" si="3"/>
        <v>186</v>
      </c>
      <c r="R9" s="8">
        <f t="shared" si="4"/>
        <v>549</v>
      </c>
      <c r="S9" s="8">
        <f t="shared" si="4"/>
        <v>307</v>
      </c>
      <c r="T9" s="8">
        <v>1</v>
      </c>
      <c r="U9" s="8">
        <f t="shared" si="5"/>
        <v>856</v>
      </c>
      <c r="V9" s="8">
        <v>145</v>
      </c>
      <c r="W9" s="8">
        <v>63</v>
      </c>
      <c r="X9" s="8">
        <v>0</v>
      </c>
      <c r="Y9" s="8">
        <f>SUM(V9:W9)</f>
        <v>208</v>
      </c>
      <c r="Z9" s="8">
        <v>147</v>
      </c>
      <c r="AA9" s="8">
        <v>97</v>
      </c>
      <c r="AB9" s="8">
        <v>0</v>
      </c>
      <c r="AC9" s="8">
        <f>SUM(Z9:AB9)</f>
        <v>244</v>
      </c>
      <c r="AD9" s="8">
        <v>162</v>
      </c>
      <c r="AE9" s="8">
        <v>79</v>
      </c>
      <c r="AF9" s="8">
        <v>1</v>
      </c>
      <c r="AG9" s="8">
        <f t="shared" si="6"/>
        <v>241</v>
      </c>
      <c r="AH9" s="8">
        <v>140</v>
      </c>
      <c r="AI9" s="8">
        <v>108</v>
      </c>
      <c r="AJ9" s="8">
        <v>0</v>
      </c>
      <c r="AK9" s="8">
        <f t="shared" si="7"/>
        <v>248</v>
      </c>
      <c r="AL9" s="8">
        <f t="shared" si="8"/>
        <v>594</v>
      </c>
      <c r="AM9" s="8">
        <f t="shared" si="9"/>
        <v>347</v>
      </c>
      <c r="AN9" s="8">
        <f t="shared" si="10"/>
        <v>1</v>
      </c>
      <c r="AO9" s="8">
        <f t="shared" si="11"/>
        <v>941</v>
      </c>
      <c r="AP9" s="25">
        <f t="shared" si="12"/>
        <v>1797</v>
      </c>
    </row>
    <row r="10" spans="1:42" ht="12.75">
      <c r="A10" s="8">
        <v>4</v>
      </c>
      <c r="B10" s="19" t="s">
        <v>52</v>
      </c>
      <c r="C10" s="16">
        <v>32582</v>
      </c>
      <c r="D10" s="19" t="s">
        <v>53</v>
      </c>
      <c r="E10" s="8">
        <v>830695</v>
      </c>
      <c r="F10" s="8">
        <v>165</v>
      </c>
      <c r="G10" s="8">
        <v>63</v>
      </c>
      <c r="H10" s="8">
        <f t="shared" si="0"/>
        <v>228</v>
      </c>
      <c r="I10" s="8">
        <v>162</v>
      </c>
      <c r="J10" s="8">
        <v>72</v>
      </c>
      <c r="K10" s="8">
        <f t="shared" si="1"/>
        <v>234</v>
      </c>
      <c r="L10" s="8">
        <v>150</v>
      </c>
      <c r="M10" s="8">
        <v>59</v>
      </c>
      <c r="N10" s="8">
        <f t="shared" si="2"/>
        <v>209</v>
      </c>
      <c r="O10" s="8">
        <v>149</v>
      </c>
      <c r="P10" s="8">
        <v>71</v>
      </c>
      <c r="Q10" s="8">
        <f t="shared" si="3"/>
        <v>220</v>
      </c>
      <c r="R10" s="8">
        <f t="shared" si="4"/>
        <v>626</v>
      </c>
      <c r="S10" s="8">
        <f t="shared" si="4"/>
        <v>265</v>
      </c>
      <c r="T10" s="8">
        <v>6</v>
      </c>
      <c r="U10" s="8">
        <f t="shared" si="5"/>
        <v>891</v>
      </c>
      <c r="V10" s="8">
        <v>144</v>
      </c>
      <c r="W10" s="8">
        <v>66</v>
      </c>
      <c r="X10" s="8">
        <v>3</v>
      </c>
      <c r="Y10" s="8">
        <f>SUM(V10:W10)</f>
        <v>210</v>
      </c>
      <c r="Z10" s="8">
        <v>156</v>
      </c>
      <c r="AA10" s="8">
        <v>66</v>
      </c>
      <c r="AB10" s="8">
        <v>1</v>
      </c>
      <c r="AC10" s="8">
        <f aca="true" t="shared" si="13" ref="AC10:AC22">SUM(Z10:AA10)</f>
        <v>222</v>
      </c>
      <c r="AD10" s="8">
        <v>145</v>
      </c>
      <c r="AE10" s="8">
        <v>71</v>
      </c>
      <c r="AF10" s="8">
        <v>2</v>
      </c>
      <c r="AG10" s="8">
        <f t="shared" si="6"/>
        <v>216</v>
      </c>
      <c r="AH10" s="8">
        <v>162</v>
      </c>
      <c r="AI10" s="8">
        <v>71</v>
      </c>
      <c r="AJ10" s="8">
        <v>1</v>
      </c>
      <c r="AK10" s="8">
        <f>SUM(AH10:AI10)</f>
        <v>233</v>
      </c>
      <c r="AL10" s="8">
        <f t="shared" si="8"/>
        <v>607</v>
      </c>
      <c r="AM10" s="8">
        <f t="shared" si="9"/>
        <v>274</v>
      </c>
      <c r="AN10" s="8">
        <f t="shared" si="10"/>
        <v>7</v>
      </c>
      <c r="AO10" s="8">
        <f t="shared" si="11"/>
        <v>881</v>
      </c>
      <c r="AP10" s="25">
        <f t="shared" si="12"/>
        <v>1772</v>
      </c>
    </row>
    <row r="11" spans="1:42" ht="12.75">
      <c r="A11" s="8">
        <v>5</v>
      </c>
      <c r="B11" s="19" t="s">
        <v>58</v>
      </c>
      <c r="C11" s="16">
        <v>32485</v>
      </c>
      <c r="D11" s="19" t="s">
        <v>59</v>
      </c>
      <c r="E11" s="8">
        <v>844372</v>
      </c>
      <c r="F11" s="8">
        <v>134</v>
      </c>
      <c r="G11" s="8">
        <v>80</v>
      </c>
      <c r="H11" s="8">
        <f t="shared" si="0"/>
        <v>214</v>
      </c>
      <c r="I11" s="8">
        <v>160</v>
      </c>
      <c r="J11" s="8">
        <v>63</v>
      </c>
      <c r="K11" s="8">
        <f t="shared" si="1"/>
        <v>223</v>
      </c>
      <c r="L11" s="8">
        <v>143</v>
      </c>
      <c r="M11" s="8">
        <v>59</v>
      </c>
      <c r="N11" s="8">
        <f t="shared" si="2"/>
        <v>202</v>
      </c>
      <c r="O11" s="8">
        <v>147</v>
      </c>
      <c r="P11" s="8">
        <v>78</v>
      </c>
      <c r="Q11" s="8">
        <f t="shared" si="3"/>
        <v>225</v>
      </c>
      <c r="R11" s="8">
        <f t="shared" si="4"/>
        <v>584</v>
      </c>
      <c r="S11" s="8">
        <f t="shared" si="4"/>
        <v>280</v>
      </c>
      <c r="T11" s="8">
        <v>14</v>
      </c>
      <c r="U11" s="8">
        <f t="shared" si="5"/>
        <v>864</v>
      </c>
      <c r="V11" s="8">
        <v>159</v>
      </c>
      <c r="W11" s="8">
        <v>69</v>
      </c>
      <c r="X11" s="8">
        <v>1</v>
      </c>
      <c r="Y11" s="8">
        <f>SUM(V11:X11)-1</f>
        <v>228</v>
      </c>
      <c r="Z11" s="8">
        <v>165</v>
      </c>
      <c r="AA11" s="8">
        <v>62</v>
      </c>
      <c r="AB11" s="8">
        <v>2</v>
      </c>
      <c r="AC11" s="8">
        <f t="shared" si="13"/>
        <v>227</v>
      </c>
      <c r="AD11" s="8">
        <v>153</v>
      </c>
      <c r="AE11" s="8">
        <v>85</v>
      </c>
      <c r="AF11" s="8">
        <v>0</v>
      </c>
      <c r="AG11" s="8">
        <f t="shared" si="6"/>
        <v>238</v>
      </c>
      <c r="AH11" s="8">
        <v>148</v>
      </c>
      <c r="AI11" s="8">
        <v>53</v>
      </c>
      <c r="AJ11" s="8">
        <v>4</v>
      </c>
      <c r="AK11" s="8">
        <f>AH11+AI11</f>
        <v>201</v>
      </c>
      <c r="AL11" s="8">
        <f t="shared" si="8"/>
        <v>625</v>
      </c>
      <c r="AM11" s="8">
        <f t="shared" si="9"/>
        <v>269</v>
      </c>
      <c r="AN11" s="8">
        <f t="shared" si="10"/>
        <v>7</v>
      </c>
      <c r="AO11" s="8">
        <f t="shared" si="11"/>
        <v>894</v>
      </c>
      <c r="AP11" s="25">
        <f t="shared" si="12"/>
        <v>1758</v>
      </c>
    </row>
    <row r="12" spans="1:42" ht="13.5" thickBot="1">
      <c r="A12" s="163">
        <v>6</v>
      </c>
      <c r="B12" s="164" t="s">
        <v>68</v>
      </c>
      <c r="C12" s="165">
        <v>33347</v>
      </c>
      <c r="D12" s="164" t="s">
        <v>28</v>
      </c>
      <c r="E12" s="163">
        <v>855003</v>
      </c>
      <c r="F12" s="163">
        <v>155</v>
      </c>
      <c r="G12" s="163">
        <v>59</v>
      </c>
      <c r="H12" s="163">
        <f t="shared" si="0"/>
        <v>214</v>
      </c>
      <c r="I12" s="163">
        <v>151</v>
      </c>
      <c r="J12" s="163">
        <v>62</v>
      </c>
      <c r="K12" s="163">
        <f t="shared" si="1"/>
        <v>213</v>
      </c>
      <c r="L12" s="163">
        <v>140</v>
      </c>
      <c r="M12" s="163">
        <v>72</v>
      </c>
      <c r="N12" s="163">
        <f t="shared" si="2"/>
        <v>212</v>
      </c>
      <c r="O12" s="163">
        <v>138</v>
      </c>
      <c r="P12" s="163">
        <v>68</v>
      </c>
      <c r="Q12" s="163">
        <f t="shared" si="3"/>
        <v>206</v>
      </c>
      <c r="R12" s="163">
        <f t="shared" si="4"/>
        <v>584</v>
      </c>
      <c r="S12" s="163">
        <f t="shared" si="4"/>
        <v>261</v>
      </c>
      <c r="T12" s="163">
        <v>6</v>
      </c>
      <c r="U12" s="163">
        <f t="shared" si="5"/>
        <v>845</v>
      </c>
      <c r="V12" s="163">
        <v>148</v>
      </c>
      <c r="W12" s="163">
        <v>70</v>
      </c>
      <c r="X12" s="163">
        <v>1</v>
      </c>
      <c r="Y12" s="163">
        <f>SUM(V12:W12)</f>
        <v>218</v>
      </c>
      <c r="Z12" s="163">
        <v>161</v>
      </c>
      <c r="AA12" s="163">
        <v>90</v>
      </c>
      <c r="AB12" s="163">
        <v>0</v>
      </c>
      <c r="AC12" s="163">
        <f>SUM(Z12:AA12)</f>
        <v>251</v>
      </c>
      <c r="AD12" s="163">
        <v>146</v>
      </c>
      <c r="AE12" s="163">
        <v>61</v>
      </c>
      <c r="AF12" s="163">
        <v>2</v>
      </c>
      <c r="AG12" s="163">
        <f>SUM(AD12:AE12)</f>
        <v>207</v>
      </c>
      <c r="AH12" s="163">
        <v>164</v>
      </c>
      <c r="AI12" s="163">
        <v>71</v>
      </c>
      <c r="AJ12" s="163">
        <v>0</v>
      </c>
      <c r="AK12" s="163">
        <f t="shared" si="7"/>
        <v>235</v>
      </c>
      <c r="AL12" s="163">
        <f t="shared" si="8"/>
        <v>619</v>
      </c>
      <c r="AM12" s="163">
        <f t="shared" si="9"/>
        <v>292</v>
      </c>
      <c r="AN12" s="163">
        <f t="shared" si="10"/>
        <v>3</v>
      </c>
      <c r="AO12" s="163">
        <f t="shared" si="11"/>
        <v>911</v>
      </c>
      <c r="AP12" s="166">
        <f t="shared" si="12"/>
        <v>1756</v>
      </c>
    </row>
    <row r="13" spans="1:42" ht="13.5" thickTop="1">
      <c r="A13" s="44">
        <v>7</v>
      </c>
      <c r="B13" s="47" t="s">
        <v>61</v>
      </c>
      <c r="C13" s="46">
        <v>32515</v>
      </c>
      <c r="D13" s="47" t="s">
        <v>18</v>
      </c>
      <c r="E13" s="44">
        <v>798038</v>
      </c>
      <c r="F13" s="44">
        <v>151</v>
      </c>
      <c r="G13" s="44">
        <v>54</v>
      </c>
      <c r="H13" s="44">
        <f t="shared" si="0"/>
        <v>205</v>
      </c>
      <c r="I13" s="44">
        <v>144</v>
      </c>
      <c r="J13" s="44">
        <v>81</v>
      </c>
      <c r="K13" s="44">
        <f t="shared" si="1"/>
        <v>225</v>
      </c>
      <c r="L13" s="44">
        <v>151</v>
      </c>
      <c r="M13" s="44">
        <v>53</v>
      </c>
      <c r="N13" s="44">
        <f t="shared" si="2"/>
        <v>204</v>
      </c>
      <c r="O13" s="44">
        <v>147</v>
      </c>
      <c r="P13" s="44">
        <v>80</v>
      </c>
      <c r="Q13" s="44">
        <f t="shared" si="3"/>
        <v>227</v>
      </c>
      <c r="R13" s="44">
        <f t="shared" si="4"/>
        <v>593</v>
      </c>
      <c r="S13" s="44">
        <f t="shared" si="4"/>
        <v>268</v>
      </c>
      <c r="T13" s="44">
        <v>11</v>
      </c>
      <c r="U13" s="44">
        <f t="shared" si="5"/>
        <v>861</v>
      </c>
      <c r="V13" s="44">
        <v>148</v>
      </c>
      <c r="W13" s="44">
        <v>63</v>
      </c>
      <c r="X13" s="44">
        <v>3</v>
      </c>
      <c r="Y13" s="44">
        <f>V13+W13</f>
        <v>211</v>
      </c>
      <c r="Z13" s="44">
        <v>160</v>
      </c>
      <c r="AA13" s="44">
        <v>70</v>
      </c>
      <c r="AB13" s="44">
        <v>2</v>
      </c>
      <c r="AC13" s="44">
        <f>Z13+AA13</f>
        <v>230</v>
      </c>
      <c r="AD13" s="44">
        <v>158</v>
      </c>
      <c r="AE13" s="44">
        <v>63</v>
      </c>
      <c r="AF13" s="44">
        <v>4</v>
      </c>
      <c r="AG13" s="44">
        <f>SUM(AD13:AF13)-4</f>
        <v>221</v>
      </c>
      <c r="AH13" s="44">
        <v>160</v>
      </c>
      <c r="AI13" s="44">
        <v>63</v>
      </c>
      <c r="AJ13" s="44">
        <v>2</v>
      </c>
      <c r="AK13" s="44">
        <f t="shared" si="7"/>
        <v>223</v>
      </c>
      <c r="AL13" s="44">
        <f t="shared" si="8"/>
        <v>626</v>
      </c>
      <c r="AM13" s="44">
        <f t="shared" si="9"/>
        <v>259</v>
      </c>
      <c r="AN13" s="44">
        <f t="shared" si="10"/>
        <v>11</v>
      </c>
      <c r="AO13" s="44">
        <f t="shared" si="11"/>
        <v>885</v>
      </c>
      <c r="AP13" s="42">
        <f t="shared" si="12"/>
        <v>1746</v>
      </c>
    </row>
    <row r="14" spans="1:42" ht="12.75">
      <c r="A14" s="8">
        <v>8</v>
      </c>
      <c r="B14" s="19" t="s">
        <v>60</v>
      </c>
      <c r="C14" s="16">
        <v>31666</v>
      </c>
      <c r="D14" s="19" t="s">
        <v>53</v>
      </c>
      <c r="E14" s="8">
        <v>813633</v>
      </c>
      <c r="F14" s="8">
        <v>138</v>
      </c>
      <c r="G14" s="8">
        <v>81</v>
      </c>
      <c r="H14" s="8">
        <f t="shared" si="0"/>
        <v>219</v>
      </c>
      <c r="I14" s="8">
        <v>146</v>
      </c>
      <c r="J14" s="8">
        <v>71</v>
      </c>
      <c r="K14" s="8">
        <f t="shared" si="1"/>
        <v>217</v>
      </c>
      <c r="L14" s="8">
        <v>150</v>
      </c>
      <c r="M14" s="8">
        <v>62</v>
      </c>
      <c r="N14" s="8">
        <f t="shared" si="2"/>
        <v>212</v>
      </c>
      <c r="O14" s="8">
        <v>137</v>
      </c>
      <c r="P14" s="8">
        <v>79</v>
      </c>
      <c r="Q14" s="8">
        <f t="shared" si="3"/>
        <v>216</v>
      </c>
      <c r="R14" s="8">
        <f t="shared" si="4"/>
        <v>571</v>
      </c>
      <c r="S14" s="8">
        <f t="shared" si="4"/>
        <v>293</v>
      </c>
      <c r="T14" s="8">
        <v>6</v>
      </c>
      <c r="U14" s="8">
        <f t="shared" si="5"/>
        <v>864</v>
      </c>
      <c r="V14" s="8">
        <v>138</v>
      </c>
      <c r="W14" s="8">
        <v>62</v>
      </c>
      <c r="X14" s="8">
        <v>2</v>
      </c>
      <c r="Y14" s="8">
        <f>V14+W14</f>
        <v>200</v>
      </c>
      <c r="Z14" s="8">
        <v>153</v>
      </c>
      <c r="AA14" s="8">
        <v>60</v>
      </c>
      <c r="AB14" s="8">
        <v>4</v>
      </c>
      <c r="AC14" s="8">
        <f t="shared" si="13"/>
        <v>213</v>
      </c>
      <c r="AD14" s="8">
        <v>165</v>
      </c>
      <c r="AE14" s="8">
        <v>71</v>
      </c>
      <c r="AF14" s="8">
        <v>3</v>
      </c>
      <c r="AG14" s="8">
        <f>SUM(AD14:AF14)-3</f>
        <v>236</v>
      </c>
      <c r="AH14" s="8">
        <v>155</v>
      </c>
      <c r="AI14" s="8">
        <v>72</v>
      </c>
      <c r="AJ14" s="8">
        <v>0</v>
      </c>
      <c r="AK14" s="8">
        <f>SUM(AH14:AJ14)</f>
        <v>227</v>
      </c>
      <c r="AL14" s="8">
        <f t="shared" si="8"/>
        <v>611</v>
      </c>
      <c r="AM14" s="8">
        <f t="shared" si="9"/>
        <v>265</v>
      </c>
      <c r="AN14" s="8">
        <f t="shared" si="10"/>
        <v>9</v>
      </c>
      <c r="AO14" s="8">
        <f t="shared" si="11"/>
        <v>876</v>
      </c>
      <c r="AP14" s="18">
        <f t="shared" si="12"/>
        <v>1740</v>
      </c>
    </row>
    <row r="15" spans="1:42" ht="12.75">
      <c r="A15" s="8">
        <v>9</v>
      </c>
      <c r="B15" s="19" t="s">
        <v>62</v>
      </c>
      <c r="C15" s="16">
        <v>32058</v>
      </c>
      <c r="D15" s="19" t="s">
        <v>16</v>
      </c>
      <c r="E15" s="8">
        <v>792664</v>
      </c>
      <c r="F15" s="8">
        <v>148</v>
      </c>
      <c r="G15" s="8">
        <v>62</v>
      </c>
      <c r="H15" s="8">
        <f t="shared" si="0"/>
        <v>210</v>
      </c>
      <c r="I15" s="8">
        <v>150</v>
      </c>
      <c r="J15" s="8">
        <v>70</v>
      </c>
      <c r="K15" s="8">
        <f t="shared" si="1"/>
        <v>220</v>
      </c>
      <c r="L15" s="8">
        <v>151</v>
      </c>
      <c r="M15" s="8">
        <v>58</v>
      </c>
      <c r="N15" s="8">
        <f t="shared" si="2"/>
        <v>209</v>
      </c>
      <c r="O15" s="8">
        <v>167</v>
      </c>
      <c r="P15" s="8">
        <v>52</v>
      </c>
      <c r="Q15" s="8">
        <f t="shared" si="3"/>
        <v>219</v>
      </c>
      <c r="R15" s="8">
        <f t="shared" si="4"/>
        <v>616</v>
      </c>
      <c r="S15" s="8">
        <f t="shared" si="4"/>
        <v>242</v>
      </c>
      <c r="T15" s="8">
        <v>12</v>
      </c>
      <c r="U15" s="8">
        <f t="shared" si="5"/>
        <v>858</v>
      </c>
      <c r="V15" s="8">
        <v>140</v>
      </c>
      <c r="W15" s="8">
        <v>68</v>
      </c>
      <c r="X15" s="8">
        <v>3</v>
      </c>
      <c r="Y15" s="8">
        <v>208</v>
      </c>
      <c r="Z15" s="8">
        <v>154</v>
      </c>
      <c r="AA15" s="8">
        <v>70</v>
      </c>
      <c r="AB15" s="8">
        <v>5</v>
      </c>
      <c r="AC15" s="8">
        <f t="shared" si="13"/>
        <v>224</v>
      </c>
      <c r="AD15" s="8">
        <v>164</v>
      </c>
      <c r="AE15" s="8">
        <v>70</v>
      </c>
      <c r="AF15" s="8">
        <v>1</v>
      </c>
      <c r="AG15" s="8">
        <f t="shared" si="6"/>
        <v>234</v>
      </c>
      <c r="AH15" s="8">
        <v>148</v>
      </c>
      <c r="AI15" s="8">
        <v>67</v>
      </c>
      <c r="AJ15" s="8">
        <v>3</v>
      </c>
      <c r="AK15" s="8">
        <f t="shared" si="7"/>
        <v>215</v>
      </c>
      <c r="AL15" s="8">
        <f t="shared" si="8"/>
        <v>606</v>
      </c>
      <c r="AM15" s="8">
        <f t="shared" si="9"/>
        <v>275</v>
      </c>
      <c r="AN15" s="8">
        <f t="shared" si="10"/>
        <v>12</v>
      </c>
      <c r="AO15" s="8">
        <f t="shared" si="11"/>
        <v>881</v>
      </c>
      <c r="AP15" s="18">
        <f t="shared" si="12"/>
        <v>1739</v>
      </c>
    </row>
    <row r="16" spans="1:42" ht="12.75">
      <c r="A16" s="8">
        <v>10</v>
      </c>
      <c r="B16" s="19" t="s">
        <v>69</v>
      </c>
      <c r="C16" s="16">
        <v>32548</v>
      </c>
      <c r="D16" s="19" t="s">
        <v>59</v>
      </c>
      <c r="E16" s="8">
        <v>844375</v>
      </c>
      <c r="F16" s="8">
        <v>156</v>
      </c>
      <c r="G16" s="8">
        <v>61</v>
      </c>
      <c r="H16" s="8">
        <f t="shared" si="0"/>
        <v>217</v>
      </c>
      <c r="I16" s="8">
        <v>145</v>
      </c>
      <c r="J16" s="8">
        <v>69</v>
      </c>
      <c r="K16" s="8">
        <f t="shared" si="1"/>
        <v>214</v>
      </c>
      <c r="L16" s="8">
        <v>126</v>
      </c>
      <c r="M16" s="8">
        <v>71</v>
      </c>
      <c r="N16" s="8">
        <f t="shared" si="2"/>
        <v>197</v>
      </c>
      <c r="O16" s="8">
        <v>127</v>
      </c>
      <c r="P16" s="8">
        <v>86</v>
      </c>
      <c r="Q16" s="8">
        <f t="shared" si="3"/>
        <v>213</v>
      </c>
      <c r="R16" s="8">
        <f t="shared" si="4"/>
        <v>554</v>
      </c>
      <c r="S16" s="8">
        <f t="shared" si="4"/>
        <v>287</v>
      </c>
      <c r="T16" s="8">
        <v>10</v>
      </c>
      <c r="U16" s="8">
        <f t="shared" si="5"/>
        <v>841</v>
      </c>
      <c r="V16" s="8">
        <v>158</v>
      </c>
      <c r="W16" s="8">
        <v>71</v>
      </c>
      <c r="X16" s="8">
        <v>2</v>
      </c>
      <c r="Y16" s="8">
        <f>SUM(V16:W16)</f>
        <v>229</v>
      </c>
      <c r="Z16" s="8">
        <v>139</v>
      </c>
      <c r="AA16" s="8">
        <v>77</v>
      </c>
      <c r="AB16" s="8">
        <v>1</v>
      </c>
      <c r="AC16" s="8">
        <f t="shared" si="13"/>
        <v>216</v>
      </c>
      <c r="AD16" s="8">
        <v>158</v>
      </c>
      <c r="AE16" s="8">
        <v>99</v>
      </c>
      <c r="AF16" s="8">
        <v>1</v>
      </c>
      <c r="AG16" s="8">
        <f t="shared" si="6"/>
        <v>257</v>
      </c>
      <c r="AH16" s="8">
        <v>130</v>
      </c>
      <c r="AI16" s="8">
        <v>63</v>
      </c>
      <c r="AJ16" s="8">
        <v>6</v>
      </c>
      <c r="AK16" s="8">
        <f t="shared" si="7"/>
        <v>193</v>
      </c>
      <c r="AL16" s="8">
        <f t="shared" si="8"/>
        <v>585</v>
      </c>
      <c r="AM16" s="8">
        <f t="shared" si="9"/>
        <v>310</v>
      </c>
      <c r="AN16" s="41">
        <f t="shared" si="10"/>
        <v>10</v>
      </c>
      <c r="AO16" s="8">
        <f t="shared" si="11"/>
        <v>895</v>
      </c>
      <c r="AP16" s="18">
        <f t="shared" si="12"/>
        <v>1736</v>
      </c>
    </row>
    <row r="17" spans="1:42" ht="12.75">
      <c r="A17" s="8">
        <v>11</v>
      </c>
      <c r="B17" s="19" t="s">
        <v>63</v>
      </c>
      <c r="C17" s="16">
        <v>32755</v>
      </c>
      <c r="D17" s="19" t="s">
        <v>38</v>
      </c>
      <c r="E17" s="8">
        <v>844436</v>
      </c>
      <c r="F17" s="8">
        <v>153</v>
      </c>
      <c r="G17" s="8">
        <v>62</v>
      </c>
      <c r="H17" s="8">
        <f t="shared" si="0"/>
        <v>215</v>
      </c>
      <c r="I17" s="8">
        <v>156</v>
      </c>
      <c r="J17" s="8">
        <v>60</v>
      </c>
      <c r="K17" s="8">
        <f t="shared" si="1"/>
        <v>216</v>
      </c>
      <c r="L17" s="8">
        <v>143</v>
      </c>
      <c r="M17" s="8">
        <v>61</v>
      </c>
      <c r="N17" s="8">
        <f t="shared" si="2"/>
        <v>204</v>
      </c>
      <c r="O17" s="8">
        <v>141</v>
      </c>
      <c r="P17" s="8">
        <v>80</v>
      </c>
      <c r="Q17" s="8">
        <f t="shared" si="3"/>
        <v>221</v>
      </c>
      <c r="R17" s="8">
        <f t="shared" si="4"/>
        <v>593</v>
      </c>
      <c r="S17" s="8">
        <f t="shared" si="4"/>
        <v>263</v>
      </c>
      <c r="T17" s="8">
        <v>10</v>
      </c>
      <c r="U17" s="8">
        <f t="shared" si="5"/>
        <v>856</v>
      </c>
      <c r="V17" s="8">
        <v>176</v>
      </c>
      <c r="W17" s="8">
        <v>69</v>
      </c>
      <c r="X17" s="8">
        <v>2</v>
      </c>
      <c r="Y17" s="8">
        <v>245</v>
      </c>
      <c r="Z17" s="8">
        <v>157</v>
      </c>
      <c r="AA17" s="8">
        <v>63</v>
      </c>
      <c r="AB17" s="8">
        <v>2</v>
      </c>
      <c r="AC17" s="8">
        <f t="shared" si="13"/>
        <v>220</v>
      </c>
      <c r="AD17" s="8">
        <v>142</v>
      </c>
      <c r="AE17" s="8">
        <v>54</v>
      </c>
      <c r="AF17" s="8">
        <v>3</v>
      </c>
      <c r="AG17" s="8">
        <f t="shared" si="6"/>
        <v>196</v>
      </c>
      <c r="AH17" s="8">
        <v>153</v>
      </c>
      <c r="AI17" s="8">
        <v>53</v>
      </c>
      <c r="AJ17" s="8"/>
      <c r="AK17" s="8">
        <f t="shared" si="7"/>
        <v>206</v>
      </c>
      <c r="AL17" s="8">
        <f t="shared" si="8"/>
        <v>628</v>
      </c>
      <c r="AM17" s="8">
        <f t="shared" si="9"/>
        <v>239</v>
      </c>
      <c r="AN17" s="8">
        <f t="shared" si="10"/>
        <v>7</v>
      </c>
      <c r="AO17" s="8">
        <f t="shared" si="11"/>
        <v>867</v>
      </c>
      <c r="AP17" s="18">
        <f t="shared" si="12"/>
        <v>1723</v>
      </c>
    </row>
    <row r="18" spans="1:42" ht="12.75">
      <c r="A18" s="8">
        <v>12</v>
      </c>
      <c r="B18" s="19" t="s">
        <v>70</v>
      </c>
      <c r="C18" s="16">
        <v>32216</v>
      </c>
      <c r="D18" s="19" t="s">
        <v>16</v>
      </c>
      <c r="E18" s="8">
        <v>838917</v>
      </c>
      <c r="F18" s="8">
        <v>133</v>
      </c>
      <c r="G18" s="8">
        <v>53</v>
      </c>
      <c r="H18" s="8">
        <f t="shared" si="0"/>
        <v>186</v>
      </c>
      <c r="I18" s="8">
        <v>145</v>
      </c>
      <c r="J18" s="8">
        <v>80</v>
      </c>
      <c r="K18" s="8">
        <f t="shared" si="1"/>
        <v>225</v>
      </c>
      <c r="L18" s="8">
        <v>152</v>
      </c>
      <c r="M18" s="8">
        <v>62</v>
      </c>
      <c r="N18" s="8">
        <f t="shared" si="2"/>
        <v>214</v>
      </c>
      <c r="O18" s="8">
        <v>157</v>
      </c>
      <c r="P18" s="8">
        <v>54</v>
      </c>
      <c r="Q18" s="8">
        <f t="shared" si="3"/>
        <v>211</v>
      </c>
      <c r="R18" s="8">
        <f t="shared" si="4"/>
        <v>587</v>
      </c>
      <c r="S18" s="8">
        <f t="shared" si="4"/>
        <v>249</v>
      </c>
      <c r="T18" s="8">
        <v>4</v>
      </c>
      <c r="U18" s="8">
        <f t="shared" si="5"/>
        <v>836</v>
      </c>
      <c r="V18" s="8">
        <v>153</v>
      </c>
      <c r="W18" s="8">
        <v>45</v>
      </c>
      <c r="X18" s="8">
        <v>7</v>
      </c>
      <c r="Y18" s="8">
        <f>SUM(V18:X18)-7</f>
        <v>198</v>
      </c>
      <c r="Z18" s="8">
        <v>163</v>
      </c>
      <c r="AA18" s="8">
        <v>67</v>
      </c>
      <c r="AB18" s="8">
        <v>4</v>
      </c>
      <c r="AC18" s="8">
        <f t="shared" si="13"/>
        <v>230</v>
      </c>
      <c r="AD18" s="8">
        <v>146</v>
      </c>
      <c r="AE18" s="8">
        <v>79</v>
      </c>
      <c r="AF18" s="8">
        <v>0</v>
      </c>
      <c r="AG18" s="8">
        <f>SUM(AD18:AF18)</f>
        <v>225</v>
      </c>
      <c r="AH18" s="8">
        <v>134</v>
      </c>
      <c r="AI18" s="8">
        <v>79</v>
      </c>
      <c r="AJ18" s="8">
        <v>2</v>
      </c>
      <c r="AK18" s="8">
        <f>SUM(AH18:AI18)</f>
        <v>213</v>
      </c>
      <c r="AL18" s="8">
        <f t="shared" si="8"/>
        <v>596</v>
      </c>
      <c r="AM18" s="8">
        <f t="shared" si="9"/>
        <v>270</v>
      </c>
      <c r="AN18" s="8">
        <f t="shared" si="10"/>
        <v>13</v>
      </c>
      <c r="AO18" s="8">
        <f t="shared" si="11"/>
        <v>866</v>
      </c>
      <c r="AP18" s="18">
        <f t="shared" si="12"/>
        <v>1702</v>
      </c>
    </row>
    <row r="19" spans="1:42" ht="12.75">
      <c r="A19" s="8">
        <v>13</v>
      </c>
      <c r="B19" s="19" t="s">
        <v>66</v>
      </c>
      <c r="C19" s="16">
        <v>33169</v>
      </c>
      <c r="D19" s="19" t="s">
        <v>67</v>
      </c>
      <c r="E19" s="8">
        <v>884507</v>
      </c>
      <c r="F19" s="8">
        <v>153</v>
      </c>
      <c r="G19" s="8">
        <v>62</v>
      </c>
      <c r="H19" s="8">
        <f t="shared" si="0"/>
        <v>215</v>
      </c>
      <c r="I19" s="8">
        <v>150</v>
      </c>
      <c r="J19" s="8">
        <v>51</v>
      </c>
      <c r="K19" s="8">
        <f t="shared" si="1"/>
        <v>201</v>
      </c>
      <c r="L19" s="8">
        <v>143</v>
      </c>
      <c r="M19" s="8">
        <v>80</v>
      </c>
      <c r="N19" s="8">
        <f t="shared" si="2"/>
        <v>223</v>
      </c>
      <c r="O19" s="8">
        <v>148</v>
      </c>
      <c r="P19" s="8">
        <v>63</v>
      </c>
      <c r="Q19" s="8">
        <f t="shared" si="3"/>
        <v>211</v>
      </c>
      <c r="R19" s="8">
        <f t="shared" si="4"/>
        <v>594</v>
      </c>
      <c r="S19" s="8">
        <f t="shared" si="4"/>
        <v>256</v>
      </c>
      <c r="T19" s="8">
        <v>16</v>
      </c>
      <c r="U19" s="8">
        <f t="shared" si="5"/>
        <v>850</v>
      </c>
      <c r="V19" s="8">
        <v>151</v>
      </c>
      <c r="W19" s="8">
        <v>61</v>
      </c>
      <c r="X19" s="8">
        <v>3</v>
      </c>
      <c r="Y19" s="8">
        <f>SUM(V19:W19)</f>
        <v>212</v>
      </c>
      <c r="Z19" s="8">
        <v>138</v>
      </c>
      <c r="AA19" s="8">
        <v>52</v>
      </c>
      <c r="AB19" s="8">
        <v>6</v>
      </c>
      <c r="AC19" s="8">
        <f t="shared" si="13"/>
        <v>190</v>
      </c>
      <c r="AD19" s="8">
        <v>149</v>
      </c>
      <c r="AE19" s="8">
        <v>68</v>
      </c>
      <c r="AF19" s="8">
        <v>3</v>
      </c>
      <c r="AG19" s="8">
        <f>SUM(AD19:AE19)</f>
        <v>217</v>
      </c>
      <c r="AH19" s="8">
        <v>137</v>
      </c>
      <c r="AI19" s="8">
        <v>54</v>
      </c>
      <c r="AJ19" s="8">
        <v>3</v>
      </c>
      <c r="AK19" s="8">
        <f>SUM(AH19:AI19)</f>
        <v>191</v>
      </c>
      <c r="AL19" s="8">
        <f t="shared" si="8"/>
        <v>575</v>
      </c>
      <c r="AM19" s="8">
        <f t="shared" si="9"/>
        <v>235</v>
      </c>
      <c r="AN19" s="8">
        <f t="shared" si="10"/>
        <v>15</v>
      </c>
      <c r="AO19" s="8">
        <f t="shared" si="11"/>
        <v>810</v>
      </c>
      <c r="AP19" s="18">
        <f t="shared" si="12"/>
        <v>1660</v>
      </c>
    </row>
    <row r="20" spans="1:42" ht="12.75">
      <c r="A20" s="8">
        <v>14</v>
      </c>
      <c r="B20" s="19" t="s">
        <v>54</v>
      </c>
      <c r="C20" s="16">
        <v>32749</v>
      </c>
      <c r="D20" s="19" t="s">
        <v>55</v>
      </c>
      <c r="E20" s="8">
        <v>819872</v>
      </c>
      <c r="F20" s="8">
        <v>145</v>
      </c>
      <c r="G20" s="8">
        <v>70</v>
      </c>
      <c r="H20" s="8">
        <f t="shared" si="0"/>
        <v>215</v>
      </c>
      <c r="I20" s="8">
        <v>148</v>
      </c>
      <c r="J20" s="8">
        <v>70</v>
      </c>
      <c r="K20" s="8">
        <f t="shared" si="1"/>
        <v>218</v>
      </c>
      <c r="L20" s="8">
        <v>159</v>
      </c>
      <c r="M20" s="8">
        <v>69</v>
      </c>
      <c r="N20" s="8">
        <f t="shared" si="2"/>
        <v>228</v>
      </c>
      <c r="O20" s="8">
        <v>152</v>
      </c>
      <c r="P20" s="8">
        <v>63</v>
      </c>
      <c r="Q20" s="8">
        <f t="shared" si="3"/>
        <v>215</v>
      </c>
      <c r="R20" s="8">
        <f t="shared" si="4"/>
        <v>604</v>
      </c>
      <c r="S20" s="8">
        <f t="shared" si="4"/>
        <v>272</v>
      </c>
      <c r="T20" s="8">
        <v>7</v>
      </c>
      <c r="U20" s="8">
        <f t="shared" si="5"/>
        <v>876</v>
      </c>
      <c r="V20" s="8"/>
      <c r="W20" s="8"/>
      <c r="X20" s="8"/>
      <c r="Y20" s="8">
        <f>SUM(V20:W20)</f>
        <v>0</v>
      </c>
      <c r="Z20" s="8"/>
      <c r="AA20" s="8"/>
      <c r="AB20" s="8"/>
      <c r="AC20" s="8">
        <f t="shared" si="13"/>
        <v>0</v>
      </c>
      <c r="AD20" s="8"/>
      <c r="AE20" s="8"/>
      <c r="AF20" s="8"/>
      <c r="AG20" s="8">
        <f t="shared" si="6"/>
        <v>0</v>
      </c>
      <c r="AH20" s="8"/>
      <c r="AI20" s="8"/>
      <c r="AJ20" s="8"/>
      <c r="AK20" s="8">
        <f t="shared" si="7"/>
        <v>0</v>
      </c>
      <c r="AL20" s="8">
        <f t="shared" si="8"/>
        <v>0</v>
      </c>
      <c r="AM20" s="8">
        <f t="shared" si="9"/>
        <v>0</v>
      </c>
      <c r="AN20" s="8">
        <f t="shared" si="10"/>
        <v>0</v>
      </c>
      <c r="AO20" s="8">
        <f t="shared" si="11"/>
        <v>0</v>
      </c>
      <c r="AP20" s="18">
        <f t="shared" si="12"/>
        <v>876</v>
      </c>
    </row>
    <row r="21" spans="1:42" ht="12.75">
      <c r="A21" s="8">
        <v>15</v>
      </c>
      <c r="B21" s="19" t="s">
        <v>57</v>
      </c>
      <c r="C21" s="16">
        <v>32170</v>
      </c>
      <c r="D21" s="19" t="s">
        <v>34</v>
      </c>
      <c r="E21" s="8">
        <v>837813</v>
      </c>
      <c r="F21" s="8">
        <v>152</v>
      </c>
      <c r="G21" s="8">
        <v>52</v>
      </c>
      <c r="H21" s="8">
        <f t="shared" si="0"/>
        <v>204</v>
      </c>
      <c r="I21" s="8">
        <v>151</v>
      </c>
      <c r="J21" s="8">
        <v>71</v>
      </c>
      <c r="K21" s="8">
        <f t="shared" si="1"/>
        <v>222</v>
      </c>
      <c r="L21" s="8">
        <v>156</v>
      </c>
      <c r="M21" s="8">
        <v>59</v>
      </c>
      <c r="N21" s="8">
        <f t="shared" si="2"/>
        <v>215</v>
      </c>
      <c r="O21" s="8">
        <v>158</v>
      </c>
      <c r="P21" s="8">
        <v>70</v>
      </c>
      <c r="Q21" s="8">
        <f t="shared" si="3"/>
        <v>228</v>
      </c>
      <c r="R21" s="8">
        <f t="shared" si="4"/>
        <v>617</v>
      </c>
      <c r="S21" s="8">
        <f t="shared" si="4"/>
        <v>252</v>
      </c>
      <c r="T21" s="8">
        <v>9</v>
      </c>
      <c r="U21" s="8">
        <f t="shared" si="5"/>
        <v>869</v>
      </c>
      <c r="V21" s="108" t="s">
        <v>177</v>
      </c>
      <c r="W21" s="12"/>
      <c r="X21" s="8"/>
      <c r="Y21" s="8">
        <f>SUM(V21:V21)</f>
        <v>0</v>
      </c>
      <c r="Z21" s="8"/>
      <c r="AA21" s="8"/>
      <c r="AB21" s="8"/>
      <c r="AC21" s="8">
        <f t="shared" si="13"/>
        <v>0</v>
      </c>
      <c r="AD21" s="8"/>
      <c r="AE21" s="8"/>
      <c r="AF21" s="8"/>
      <c r="AG21" s="8">
        <f t="shared" si="6"/>
        <v>0</v>
      </c>
      <c r="AH21" s="8"/>
      <c r="AI21" s="8"/>
      <c r="AJ21" s="8"/>
      <c r="AK21" s="8">
        <f t="shared" si="7"/>
        <v>0</v>
      </c>
      <c r="AL21" s="8" t="e">
        <f>SUM(#REF!,Z21,AD21,AH21)</f>
        <v>#REF!</v>
      </c>
      <c r="AM21" s="8">
        <f>SUM(V21,AA21,AE21,AI21)</f>
        <v>0</v>
      </c>
      <c r="AN21" s="8">
        <f t="shared" si="10"/>
        <v>0</v>
      </c>
      <c r="AO21" s="8">
        <f t="shared" si="11"/>
        <v>0</v>
      </c>
      <c r="AP21" s="18">
        <f t="shared" si="12"/>
        <v>869</v>
      </c>
    </row>
    <row r="22" spans="1:42" ht="12.75">
      <c r="A22" s="8">
        <v>16</v>
      </c>
      <c r="B22" s="19" t="s">
        <v>65</v>
      </c>
      <c r="C22" s="8"/>
      <c r="D22" s="19" t="s">
        <v>34</v>
      </c>
      <c r="E22" s="8"/>
      <c r="F22" s="8">
        <v>149</v>
      </c>
      <c r="G22" s="8">
        <v>51</v>
      </c>
      <c r="H22" s="8">
        <f t="shared" si="0"/>
        <v>200</v>
      </c>
      <c r="I22" s="8">
        <v>157</v>
      </c>
      <c r="J22" s="8">
        <v>79</v>
      </c>
      <c r="K22" s="8">
        <f t="shared" si="1"/>
        <v>236</v>
      </c>
      <c r="L22" s="8">
        <v>146</v>
      </c>
      <c r="M22" s="8">
        <v>60</v>
      </c>
      <c r="N22" s="8">
        <f t="shared" si="2"/>
        <v>206</v>
      </c>
      <c r="O22" s="8">
        <v>139</v>
      </c>
      <c r="P22" s="8">
        <v>72</v>
      </c>
      <c r="Q22" s="8">
        <f t="shared" si="3"/>
        <v>211</v>
      </c>
      <c r="R22" s="8">
        <f t="shared" si="4"/>
        <v>591</v>
      </c>
      <c r="S22" s="8">
        <f t="shared" si="4"/>
        <v>262</v>
      </c>
      <c r="T22" s="8">
        <v>11</v>
      </c>
      <c r="U22" s="8">
        <f t="shared" si="5"/>
        <v>853</v>
      </c>
      <c r="V22" s="8"/>
      <c r="W22" s="8"/>
      <c r="X22" s="8"/>
      <c r="Y22" s="8">
        <f>SUM(V22:W22)</f>
        <v>0</v>
      </c>
      <c r="Z22" s="8"/>
      <c r="AA22" s="8"/>
      <c r="AB22" s="8"/>
      <c r="AC22" s="8">
        <f t="shared" si="13"/>
        <v>0</v>
      </c>
      <c r="AD22" s="8"/>
      <c r="AE22" s="8"/>
      <c r="AF22" s="8"/>
      <c r="AG22" s="8">
        <f t="shared" si="6"/>
        <v>0</v>
      </c>
      <c r="AH22" s="8"/>
      <c r="AI22" s="8"/>
      <c r="AJ22" s="8"/>
      <c r="AK22" s="8">
        <f t="shared" si="7"/>
        <v>0</v>
      </c>
      <c r="AL22" s="8">
        <f t="shared" si="8"/>
        <v>0</v>
      </c>
      <c r="AM22" s="8">
        <f t="shared" si="9"/>
        <v>0</v>
      </c>
      <c r="AN22" s="8">
        <f t="shared" si="10"/>
        <v>0</v>
      </c>
      <c r="AO22" s="8">
        <f t="shared" si="11"/>
        <v>0</v>
      </c>
      <c r="AP22" s="18">
        <f t="shared" si="12"/>
        <v>853</v>
      </c>
    </row>
    <row r="23" spans="1:42" ht="12.75">
      <c r="A23" s="8">
        <v>17</v>
      </c>
      <c r="B23" s="19" t="s">
        <v>71</v>
      </c>
      <c r="C23" s="16">
        <v>32919</v>
      </c>
      <c r="D23" s="19" t="s">
        <v>26</v>
      </c>
      <c r="E23" s="8">
        <v>862422</v>
      </c>
      <c r="F23" s="8">
        <v>136</v>
      </c>
      <c r="G23" s="8">
        <v>71</v>
      </c>
      <c r="H23" s="8">
        <f t="shared" si="0"/>
        <v>207</v>
      </c>
      <c r="I23" s="8">
        <v>136</v>
      </c>
      <c r="J23" s="8">
        <v>57</v>
      </c>
      <c r="K23" s="8">
        <f t="shared" si="1"/>
        <v>193</v>
      </c>
      <c r="L23" s="8">
        <v>141</v>
      </c>
      <c r="M23" s="8">
        <v>53</v>
      </c>
      <c r="N23" s="8">
        <f t="shared" si="2"/>
        <v>194</v>
      </c>
      <c r="O23" s="8">
        <v>153</v>
      </c>
      <c r="P23" s="8">
        <v>80</v>
      </c>
      <c r="Q23" s="8">
        <f t="shared" si="3"/>
        <v>233</v>
      </c>
      <c r="R23" s="8">
        <f t="shared" si="4"/>
        <v>566</v>
      </c>
      <c r="S23" s="8">
        <f t="shared" si="4"/>
        <v>261</v>
      </c>
      <c r="T23" s="8">
        <v>7</v>
      </c>
      <c r="U23" s="8">
        <f t="shared" si="5"/>
        <v>827</v>
      </c>
      <c r="V23" s="8"/>
      <c r="W23" s="8"/>
      <c r="X23" s="8"/>
      <c r="Y23" s="8">
        <f>SUM(V23:W23)</f>
        <v>0</v>
      </c>
      <c r="Z23" s="8"/>
      <c r="AA23" s="8"/>
      <c r="AB23" s="8"/>
      <c r="AC23" s="8">
        <f>SUM(Z23:AA23)</f>
        <v>0</v>
      </c>
      <c r="AD23" s="8"/>
      <c r="AE23" s="8"/>
      <c r="AF23" s="8"/>
      <c r="AG23" s="8">
        <f>SUM(AD23:AE23)</f>
        <v>0</v>
      </c>
      <c r="AH23" s="8"/>
      <c r="AI23" s="8"/>
      <c r="AJ23" s="8"/>
      <c r="AK23" s="8">
        <f>SUM(AH23:AI23)</f>
        <v>0</v>
      </c>
      <c r="AL23" s="8">
        <f t="shared" si="8"/>
        <v>0</v>
      </c>
      <c r="AM23" s="8">
        <f t="shared" si="9"/>
        <v>0</v>
      </c>
      <c r="AN23" s="8">
        <f t="shared" si="10"/>
        <v>0</v>
      </c>
      <c r="AO23" s="8">
        <f t="shared" si="11"/>
        <v>0</v>
      </c>
      <c r="AP23" s="18">
        <f t="shared" si="12"/>
        <v>827</v>
      </c>
    </row>
  </sheetData>
  <mergeCells count="10">
    <mergeCell ref="AH5:AK5"/>
    <mergeCell ref="AL5:AO5"/>
    <mergeCell ref="R5:U5"/>
    <mergeCell ref="V5:Y5"/>
    <mergeCell ref="Z5:AC5"/>
    <mergeCell ref="AD5:AG5"/>
    <mergeCell ref="F5:H5"/>
    <mergeCell ref="I5:K5"/>
    <mergeCell ref="L5:N5"/>
    <mergeCell ref="O5:Q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"/>
  <sheetViews>
    <sheetView zoomScale="90" zoomScaleNormal="90" workbookViewId="0" topLeftCell="A1">
      <selection activeCell="A7" sqref="A7:AE11"/>
    </sheetView>
  </sheetViews>
  <sheetFormatPr defaultColWidth="11.421875" defaultRowHeight="12.75"/>
  <cols>
    <col min="1" max="1" width="4.7109375" style="0" customWidth="1"/>
    <col min="2" max="2" width="19.421875" style="0" customWidth="1"/>
    <col min="3" max="3" width="10.57421875" style="0" customWidth="1"/>
    <col min="4" max="4" width="14.8515625" style="0" customWidth="1"/>
    <col min="5" max="5" width="9.28125" style="0" customWidth="1"/>
    <col min="6" max="6" width="5.28125" style="0" customWidth="1"/>
    <col min="7" max="15" width="5.7109375" style="0" hidden="1" customWidth="1"/>
    <col min="16" max="16" width="5.7109375" style="0" customWidth="1"/>
    <col min="17" max="17" width="5.7109375" style="0" hidden="1" customWidth="1"/>
    <col min="18" max="18" width="6.421875" style="0" customWidth="1"/>
    <col min="19" max="29" width="5.7109375" style="0" customWidth="1"/>
    <col min="30" max="30" width="6.7109375" style="0" customWidth="1"/>
  </cols>
  <sheetData>
    <row r="1" ht="30">
      <c r="A1" s="14" t="s">
        <v>47</v>
      </c>
    </row>
    <row r="3" spans="1:36" ht="20.25">
      <c r="A3" s="15" t="s">
        <v>48</v>
      </c>
      <c r="C3" s="15" t="s">
        <v>49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 t="s">
        <v>149</v>
      </c>
      <c r="Q3" s="15"/>
      <c r="R3" s="15"/>
      <c r="S3" s="15"/>
      <c r="T3" s="15"/>
      <c r="U3" s="15"/>
      <c r="V3" s="15"/>
      <c r="W3" s="15"/>
      <c r="X3" s="15"/>
      <c r="Y3" s="15"/>
      <c r="Z3" s="15" t="s">
        <v>50</v>
      </c>
      <c r="AA3" s="15"/>
      <c r="AB3" s="15"/>
      <c r="AC3" s="15"/>
      <c r="AD3" s="15"/>
      <c r="AE3" s="15"/>
      <c r="AF3" s="15"/>
      <c r="AG3" s="15"/>
      <c r="AI3" s="15"/>
      <c r="AJ3" s="15"/>
    </row>
    <row r="4" ht="13.5" thickBot="1"/>
    <row r="5" spans="1:31" ht="12.75">
      <c r="A5" s="1"/>
      <c r="B5" s="1"/>
      <c r="C5" s="1"/>
      <c r="D5" s="1"/>
      <c r="E5" s="1"/>
      <c r="F5" s="1"/>
      <c r="G5" s="142" t="s">
        <v>0</v>
      </c>
      <c r="H5" s="142"/>
      <c r="I5" s="142"/>
      <c r="J5" s="142"/>
      <c r="K5" s="142" t="s">
        <v>1</v>
      </c>
      <c r="L5" s="142"/>
      <c r="M5" s="142"/>
      <c r="N5" s="145"/>
      <c r="O5" s="146" t="s">
        <v>45</v>
      </c>
      <c r="P5" s="147"/>
      <c r="Q5" s="147"/>
      <c r="R5" s="148"/>
      <c r="S5" s="149" t="s">
        <v>0</v>
      </c>
      <c r="T5" s="142"/>
      <c r="U5" s="142"/>
      <c r="V5" s="142"/>
      <c r="W5" s="142" t="s">
        <v>1</v>
      </c>
      <c r="X5" s="142"/>
      <c r="Y5" s="142"/>
      <c r="Z5" s="142"/>
      <c r="AA5" s="143" t="s">
        <v>46</v>
      </c>
      <c r="AB5" s="143"/>
      <c r="AC5" s="143"/>
      <c r="AD5" s="144"/>
      <c r="AE5" s="26" t="s">
        <v>4</v>
      </c>
    </row>
    <row r="6" spans="1:31" ht="12.75">
      <c r="A6" s="61" t="s">
        <v>5</v>
      </c>
      <c r="B6" s="73" t="s">
        <v>6</v>
      </c>
      <c r="C6" s="61" t="s">
        <v>74</v>
      </c>
      <c r="D6" s="73" t="s">
        <v>8</v>
      </c>
      <c r="E6" s="73" t="s">
        <v>9</v>
      </c>
      <c r="F6" s="74" t="s">
        <v>106</v>
      </c>
      <c r="G6" s="65" t="s">
        <v>10</v>
      </c>
      <c r="H6" s="66" t="s">
        <v>11</v>
      </c>
      <c r="I6" s="66" t="s">
        <v>107</v>
      </c>
      <c r="J6" s="67" t="s">
        <v>13</v>
      </c>
      <c r="K6" s="65" t="s">
        <v>10</v>
      </c>
      <c r="L6" s="66" t="s">
        <v>11</v>
      </c>
      <c r="M6" s="66" t="s">
        <v>107</v>
      </c>
      <c r="N6" s="68" t="s">
        <v>13</v>
      </c>
      <c r="O6" s="69" t="s">
        <v>10</v>
      </c>
      <c r="P6" s="66" t="s">
        <v>11</v>
      </c>
      <c r="Q6" s="66" t="s">
        <v>14</v>
      </c>
      <c r="R6" s="70" t="s">
        <v>4</v>
      </c>
      <c r="S6" s="71" t="s">
        <v>10</v>
      </c>
      <c r="T6" s="66" t="s">
        <v>11</v>
      </c>
      <c r="U6" s="66" t="s">
        <v>107</v>
      </c>
      <c r="V6" s="67" t="s">
        <v>13</v>
      </c>
      <c r="W6" s="65" t="s">
        <v>10</v>
      </c>
      <c r="X6" s="66" t="s">
        <v>11</v>
      </c>
      <c r="Y6" s="66" t="s">
        <v>107</v>
      </c>
      <c r="Z6" s="67" t="s">
        <v>13</v>
      </c>
      <c r="AA6" s="65" t="s">
        <v>10</v>
      </c>
      <c r="AB6" s="66" t="s">
        <v>11</v>
      </c>
      <c r="AC6" s="66" t="s">
        <v>14</v>
      </c>
      <c r="AD6" s="68" t="s">
        <v>4</v>
      </c>
      <c r="AE6" s="72" t="s">
        <v>72</v>
      </c>
    </row>
    <row r="7" spans="1:31" ht="12.75">
      <c r="A7" s="27">
        <v>1</v>
      </c>
      <c r="B7" s="33" t="s">
        <v>113</v>
      </c>
      <c r="C7" s="34">
        <v>21235</v>
      </c>
      <c r="D7" s="56" t="s">
        <v>26</v>
      </c>
      <c r="E7" s="27">
        <v>60093</v>
      </c>
      <c r="F7" s="27"/>
      <c r="G7" s="27">
        <v>154</v>
      </c>
      <c r="H7" s="27">
        <v>87</v>
      </c>
      <c r="I7" s="27">
        <v>1</v>
      </c>
      <c r="J7" s="28">
        <f aca="true" t="shared" si="0" ref="J7:J26">SUM(G7:H7)</f>
        <v>241</v>
      </c>
      <c r="K7" s="27">
        <v>169</v>
      </c>
      <c r="L7" s="27">
        <v>53</v>
      </c>
      <c r="M7" s="27">
        <v>5</v>
      </c>
      <c r="N7" s="28">
        <f aca="true" t="shared" si="1" ref="N7:N26">SUM(K7:L7)</f>
        <v>222</v>
      </c>
      <c r="O7" s="27">
        <f aca="true" t="shared" si="2" ref="O7:P26">SUM(G7,K7)</f>
        <v>323</v>
      </c>
      <c r="P7" s="27">
        <f t="shared" si="2"/>
        <v>140</v>
      </c>
      <c r="Q7" s="35">
        <f aca="true" t="shared" si="3" ref="Q7:Q26">I7+M7</f>
        <v>6</v>
      </c>
      <c r="R7" s="28">
        <f aca="true" t="shared" si="4" ref="R7:R26">SUM(J7,N7)</f>
        <v>463</v>
      </c>
      <c r="S7" s="27">
        <v>154</v>
      </c>
      <c r="T7" s="27">
        <v>68</v>
      </c>
      <c r="U7" s="27">
        <v>4</v>
      </c>
      <c r="V7" s="28">
        <f aca="true" t="shared" si="5" ref="V7:V26">SUM(S7:T7)</f>
        <v>222</v>
      </c>
      <c r="W7" s="27">
        <v>156</v>
      </c>
      <c r="X7" s="27">
        <v>71</v>
      </c>
      <c r="Y7" s="27">
        <v>2</v>
      </c>
      <c r="Z7" s="28">
        <v>227</v>
      </c>
      <c r="AA7" s="27">
        <f aca="true" t="shared" si="6" ref="AA7:AA26">SUM(S7,W7)</f>
        <v>310</v>
      </c>
      <c r="AB7" s="27">
        <f aca="true" t="shared" si="7" ref="AB7:AB26">SUM(T7,X7)</f>
        <v>139</v>
      </c>
      <c r="AC7" s="35">
        <f aca="true" t="shared" si="8" ref="AC7:AC26">SUM(U7,Y7)</f>
        <v>6</v>
      </c>
      <c r="AD7" s="28">
        <f aca="true" t="shared" si="9" ref="AD7:AD26">SUM(V7,Z7)</f>
        <v>449</v>
      </c>
      <c r="AE7" s="167">
        <f aca="true" t="shared" si="10" ref="AE7:AE26">SUM(R7,AD7)</f>
        <v>912</v>
      </c>
    </row>
    <row r="8" spans="1:31" ht="12.75">
      <c r="A8" s="27">
        <v>2</v>
      </c>
      <c r="B8" s="33" t="s">
        <v>108</v>
      </c>
      <c r="C8" s="34">
        <v>20929</v>
      </c>
      <c r="D8" s="33" t="s">
        <v>55</v>
      </c>
      <c r="E8" s="35">
        <v>82537</v>
      </c>
      <c r="F8" s="35"/>
      <c r="G8" s="35">
        <v>176</v>
      </c>
      <c r="H8" s="35">
        <v>70</v>
      </c>
      <c r="I8" s="27">
        <v>4</v>
      </c>
      <c r="J8" s="28">
        <f t="shared" si="0"/>
        <v>246</v>
      </c>
      <c r="K8" s="35">
        <v>154</v>
      </c>
      <c r="L8" s="35">
        <v>72</v>
      </c>
      <c r="M8" s="27">
        <v>0</v>
      </c>
      <c r="N8" s="28">
        <f t="shared" si="1"/>
        <v>226</v>
      </c>
      <c r="O8" s="27">
        <f t="shared" si="2"/>
        <v>330</v>
      </c>
      <c r="P8" s="27">
        <f t="shared" si="2"/>
        <v>142</v>
      </c>
      <c r="Q8" s="35">
        <f t="shared" si="3"/>
        <v>4</v>
      </c>
      <c r="R8" s="28">
        <f t="shared" si="4"/>
        <v>472</v>
      </c>
      <c r="S8" s="35">
        <v>137</v>
      </c>
      <c r="T8" s="35">
        <v>75</v>
      </c>
      <c r="U8" s="27">
        <v>3</v>
      </c>
      <c r="V8" s="28">
        <f>SUM(S8:T8)</f>
        <v>212</v>
      </c>
      <c r="W8" s="35">
        <v>156</v>
      </c>
      <c r="X8" s="35">
        <v>69</v>
      </c>
      <c r="Y8" s="27">
        <v>3</v>
      </c>
      <c r="Z8" s="28">
        <f>SUM(W8:Y8)-3</f>
        <v>225</v>
      </c>
      <c r="AA8" s="27">
        <f>SUM(S8,W8)</f>
        <v>293</v>
      </c>
      <c r="AB8" s="27">
        <f>SUM(T8,X8)</f>
        <v>144</v>
      </c>
      <c r="AC8" s="35">
        <f>SUM(U8,Y8)</f>
        <v>6</v>
      </c>
      <c r="AD8" s="28">
        <f>SUM(V8,Z8)</f>
        <v>437</v>
      </c>
      <c r="AE8" s="167">
        <f t="shared" si="10"/>
        <v>909</v>
      </c>
    </row>
    <row r="9" spans="1:31" ht="12.75">
      <c r="A9" s="27">
        <v>3</v>
      </c>
      <c r="B9" s="33" t="s">
        <v>116</v>
      </c>
      <c r="C9" s="34">
        <v>21659</v>
      </c>
      <c r="D9" s="33" t="s">
        <v>16</v>
      </c>
      <c r="E9" s="35">
        <v>773877</v>
      </c>
      <c r="F9" s="35"/>
      <c r="G9" s="35">
        <v>148</v>
      </c>
      <c r="H9" s="35">
        <v>60</v>
      </c>
      <c r="I9" s="35">
        <v>6</v>
      </c>
      <c r="J9" s="28">
        <f t="shared" si="0"/>
        <v>208</v>
      </c>
      <c r="K9" s="35">
        <v>151</v>
      </c>
      <c r="L9" s="35">
        <v>95</v>
      </c>
      <c r="M9" s="35">
        <v>1</v>
      </c>
      <c r="N9" s="28">
        <f t="shared" si="1"/>
        <v>246</v>
      </c>
      <c r="O9" s="27">
        <f t="shared" si="2"/>
        <v>299</v>
      </c>
      <c r="P9" s="27">
        <f t="shared" si="2"/>
        <v>155</v>
      </c>
      <c r="Q9" s="35">
        <f t="shared" si="3"/>
        <v>7</v>
      </c>
      <c r="R9" s="28">
        <f t="shared" si="4"/>
        <v>454</v>
      </c>
      <c r="S9" s="35">
        <v>159</v>
      </c>
      <c r="T9" s="35">
        <v>72</v>
      </c>
      <c r="U9" s="35">
        <v>1</v>
      </c>
      <c r="V9" s="28">
        <f t="shared" si="5"/>
        <v>231</v>
      </c>
      <c r="W9" s="35">
        <v>159</v>
      </c>
      <c r="X9" s="35">
        <v>63</v>
      </c>
      <c r="Y9" s="35">
        <v>3</v>
      </c>
      <c r="Z9" s="28">
        <f>SUM(W9:Y9)-3</f>
        <v>222</v>
      </c>
      <c r="AA9" s="27">
        <f t="shared" si="6"/>
        <v>318</v>
      </c>
      <c r="AB9" s="27">
        <f t="shared" si="7"/>
        <v>135</v>
      </c>
      <c r="AC9" s="35">
        <f t="shared" si="8"/>
        <v>4</v>
      </c>
      <c r="AD9" s="28">
        <f t="shared" si="9"/>
        <v>453</v>
      </c>
      <c r="AE9" s="167">
        <f t="shared" si="10"/>
        <v>907</v>
      </c>
    </row>
    <row r="10" spans="1:31" ht="12.75">
      <c r="A10" s="27">
        <v>4</v>
      </c>
      <c r="B10" s="33" t="s">
        <v>109</v>
      </c>
      <c r="C10" s="34">
        <v>19405</v>
      </c>
      <c r="D10" s="33" t="s">
        <v>110</v>
      </c>
      <c r="E10" s="35">
        <v>796696</v>
      </c>
      <c r="F10" s="35"/>
      <c r="G10" s="35">
        <v>162</v>
      </c>
      <c r="H10" s="35">
        <v>66</v>
      </c>
      <c r="I10" s="27">
        <v>0</v>
      </c>
      <c r="J10" s="28">
        <f t="shared" si="0"/>
        <v>228</v>
      </c>
      <c r="K10" s="35">
        <v>151</v>
      </c>
      <c r="L10" s="35">
        <v>90</v>
      </c>
      <c r="M10" s="27">
        <v>1</v>
      </c>
      <c r="N10" s="28">
        <f t="shared" si="1"/>
        <v>241</v>
      </c>
      <c r="O10" s="27">
        <f t="shared" si="2"/>
        <v>313</v>
      </c>
      <c r="P10" s="27">
        <f t="shared" si="2"/>
        <v>156</v>
      </c>
      <c r="Q10" s="35">
        <f t="shared" si="3"/>
        <v>1</v>
      </c>
      <c r="R10" s="28">
        <f t="shared" si="4"/>
        <v>469</v>
      </c>
      <c r="S10" s="35">
        <v>156</v>
      </c>
      <c r="T10" s="35">
        <v>72</v>
      </c>
      <c r="U10" s="27">
        <v>1</v>
      </c>
      <c r="V10" s="28">
        <f t="shared" si="5"/>
        <v>228</v>
      </c>
      <c r="W10" s="35">
        <v>152</v>
      </c>
      <c r="X10" s="35">
        <v>54</v>
      </c>
      <c r="Y10" s="27">
        <v>3</v>
      </c>
      <c r="Z10" s="28">
        <f>SUM(W10:X10)</f>
        <v>206</v>
      </c>
      <c r="AA10" s="27">
        <f t="shared" si="6"/>
        <v>308</v>
      </c>
      <c r="AB10" s="27">
        <f t="shared" si="7"/>
        <v>126</v>
      </c>
      <c r="AC10" s="35">
        <f t="shared" si="8"/>
        <v>4</v>
      </c>
      <c r="AD10" s="28">
        <f t="shared" si="9"/>
        <v>434</v>
      </c>
      <c r="AE10" s="167">
        <f t="shared" si="10"/>
        <v>903</v>
      </c>
    </row>
    <row r="11" spans="1:31" ht="13.5" thickBot="1">
      <c r="A11" s="168">
        <v>5</v>
      </c>
      <c r="B11" s="169" t="s">
        <v>124</v>
      </c>
      <c r="C11" s="170">
        <v>19018</v>
      </c>
      <c r="D11" s="169" t="s">
        <v>18</v>
      </c>
      <c r="E11" s="171">
        <v>626205</v>
      </c>
      <c r="F11" s="171"/>
      <c r="G11" s="171">
        <v>154</v>
      </c>
      <c r="H11" s="171">
        <v>71</v>
      </c>
      <c r="I11" s="168">
        <v>4</v>
      </c>
      <c r="J11" s="172">
        <f t="shared" si="0"/>
        <v>225</v>
      </c>
      <c r="K11" s="171">
        <v>144</v>
      </c>
      <c r="L11" s="171">
        <v>71</v>
      </c>
      <c r="M11" s="168">
        <v>4</v>
      </c>
      <c r="N11" s="172">
        <f t="shared" si="1"/>
        <v>215</v>
      </c>
      <c r="O11" s="168">
        <f t="shared" si="2"/>
        <v>298</v>
      </c>
      <c r="P11" s="168">
        <f t="shared" si="2"/>
        <v>142</v>
      </c>
      <c r="Q11" s="171">
        <f t="shared" si="3"/>
        <v>8</v>
      </c>
      <c r="R11" s="172">
        <f t="shared" si="4"/>
        <v>440</v>
      </c>
      <c r="S11" s="171">
        <v>149</v>
      </c>
      <c r="T11" s="171">
        <v>80</v>
      </c>
      <c r="U11" s="168">
        <v>3</v>
      </c>
      <c r="V11" s="172">
        <f t="shared" si="5"/>
        <v>229</v>
      </c>
      <c r="W11" s="171">
        <v>163</v>
      </c>
      <c r="X11" s="171">
        <v>70</v>
      </c>
      <c r="Y11" s="168">
        <v>4</v>
      </c>
      <c r="Z11" s="172">
        <f>SUM(W11:X11)</f>
        <v>233</v>
      </c>
      <c r="AA11" s="168">
        <f t="shared" si="6"/>
        <v>312</v>
      </c>
      <c r="AB11" s="168">
        <f t="shared" si="7"/>
        <v>150</v>
      </c>
      <c r="AC11" s="171">
        <f t="shared" si="8"/>
        <v>7</v>
      </c>
      <c r="AD11" s="172">
        <f t="shared" si="9"/>
        <v>462</v>
      </c>
      <c r="AE11" s="173">
        <f t="shared" si="10"/>
        <v>902</v>
      </c>
    </row>
    <row r="12" spans="1:31" ht="12.75">
      <c r="A12" s="50">
        <v>6</v>
      </c>
      <c r="B12" s="51" t="s">
        <v>120</v>
      </c>
      <c r="C12" s="52">
        <v>21645</v>
      </c>
      <c r="D12" s="51" t="s">
        <v>97</v>
      </c>
      <c r="E12" s="53">
        <v>649879</v>
      </c>
      <c r="F12" s="53"/>
      <c r="G12" s="53">
        <v>145</v>
      </c>
      <c r="H12" s="53">
        <v>72</v>
      </c>
      <c r="I12" s="50">
        <v>1</v>
      </c>
      <c r="J12" s="54">
        <f t="shared" si="0"/>
        <v>217</v>
      </c>
      <c r="K12" s="53">
        <v>150</v>
      </c>
      <c r="L12" s="53">
        <v>79</v>
      </c>
      <c r="M12" s="50">
        <v>2</v>
      </c>
      <c r="N12" s="54">
        <f t="shared" si="1"/>
        <v>229</v>
      </c>
      <c r="O12" s="50">
        <f t="shared" si="2"/>
        <v>295</v>
      </c>
      <c r="P12" s="50">
        <f t="shared" si="2"/>
        <v>151</v>
      </c>
      <c r="Q12" s="53">
        <f t="shared" si="3"/>
        <v>3</v>
      </c>
      <c r="R12" s="54">
        <f t="shared" si="4"/>
        <v>446</v>
      </c>
      <c r="S12" s="53">
        <v>154</v>
      </c>
      <c r="T12" s="53">
        <v>99</v>
      </c>
      <c r="U12" s="50">
        <v>1</v>
      </c>
      <c r="V12" s="54">
        <f t="shared" si="5"/>
        <v>253</v>
      </c>
      <c r="W12" s="53">
        <v>135</v>
      </c>
      <c r="X12" s="53">
        <v>62</v>
      </c>
      <c r="Y12" s="50">
        <v>1</v>
      </c>
      <c r="Z12" s="54">
        <f aca="true" t="shared" si="11" ref="Z12:Z26">SUM(W12:X12)</f>
        <v>197</v>
      </c>
      <c r="AA12" s="50">
        <f t="shared" si="6"/>
        <v>289</v>
      </c>
      <c r="AB12" s="50">
        <f t="shared" si="7"/>
        <v>161</v>
      </c>
      <c r="AC12" s="53">
        <f t="shared" si="8"/>
        <v>2</v>
      </c>
      <c r="AD12" s="54">
        <f t="shared" si="9"/>
        <v>450</v>
      </c>
      <c r="AE12" s="55">
        <f t="shared" si="10"/>
        <v>896</v>
      </c>
    </row>
    <row r="13" spans="1:31" ht="12.75">
      <c r="A13" s="27">
        <v>7</v>
      </c>
      <c r="B13" s="33" t="s">
        <v>117</v>
      </c>
      <c r="C13" s="34">
        <v>20958</v>
      </c>
      <c r="D13" s="56" t="s">
        <v>67</v>
      </c>
      <c r="E13" s="27">
        <v>728781</v>
      </c>
      <c r="F13" s="27" t="s">
        <v>118</v>
      </c>
      <c r="G13" s="27">
        <v>153</v>
      </c>
      <c r="H13" s="27">
        <v>71</v>
      </c>
      <c r="I13" s="27">
        <v>1</v>
      </c>
      <c r="J13" s="28">
        <f t="shared" si="0"/>
        <v>224</v>
      </c>
      <c r="K13" s="27">
        <v>156</v>
      </c>
      <c r="L13" s="27">
        <v>72</v>
      </c>
      <c r="M13" s="27">
        <v>1</v>
      </c>
      <c r="N13" s="28">
        <f t="shared" si="1"/>
        <v>228</v>
      </c>
      <c r="O13" s="27">
        <f t="shared" si="2"/>
        <v>309</v>
      </c>
      <c r="P13" s="27">
        <f t="shared" si="2"/>
        <v>143</v>
      </c>
      <c r="Q13" s="35">
        <f t="shared" si="3"/>
        <v>2</v>
      </c>
      <c r="R13" s="28">
        <f t="shared" si="4"/>
        <v>452</v>
      </c>
      <c r="S13" s="27">
        <v>156</v>
      </c>
      <c r="T13" s="27">
        <v>53</v>
      </c>
      <c r="U13" s="27">
        <v>6</v>
      </c>
      <c r="V13" s="28">
        <f t="shared" si="5"/>
        <v>209</v>
      </c>
      <c r="W13" s="27">
        <v>171</v>
      </c>
      <c r="X13" s="27">
        <v>63</v>
      </c>
      <c r="Y13" s="27">
        <v>4</v>
      </c>
      <c r="Z13" s="28">
        <f t="shared" si="11"/>
        <v>234</v>
      </c>
      <c r="AA13" s="27">
        <f t="shared" si="6"/>
        <v>327</v>
      </c>
      <c r="AB13" s="27">
        <f t="shared" si="7"/>
        <v>116</v>
      </c>
      <c r="AC13" s="35">
        <f t="shared" si="8"/>
        <v>10</v>
      </c>
      <c r="AD13" s="28">
        <f t="shared" si="9"/>
        <v>443</v>
      </c>
      <c r="AE13" s="57">
        <f t="shared" si="10"/>
        <v>895</v>
      </c>
    </row>
    <row r="14" spans="1:31" ht="12.75">
      <c r="A14" s="27">
        <v>8</v>
      </c>
      <c r="B14" s="33" t="s">
        <v>122</v>
      </c>
      <c r="C14" s="35"/>
      <c r="D14" s="33" t="s">
        <v>21</v>
      </c>
      <c r="E14" s="35">
        <v>82505</v>
      </c>
      <c r="F14" s="35"/>
      <c r="G14" s="35">
        <v>150</v>
      </c>
      <c r="H14" s="35">
        <v>77</v>
      </c>
      <c r="I14" s="27">
        <v>2</v>
      </c>
      <c r="J14" s="28">
        <f t="shared" si="0"/>
        <v>227</v>
      </c>
      <c r="K14" s="35">
        <v>164</v>
      </c>
      <c r="L14" s="35">
        <v>54</v>
      </c>
      <c r="M14" s="27">
        <v>4</v>
      </c>
      <c r="N14" s="28">
        <f t="shared" si="1"/>
        <v>218</v>
      </c>
      <c r="O14" s="27">
        <f t="shared" si="2"/>
        <v>314</v>
      </c>
      <c r="P14" s="27">
        <f t="shared" si="2"/>
        <v>131</v>
      </c>
      <c r="Q14" s="35">
        <f t="shared" si="3"/>
        <v>6</v>
      </c>
      <c r="R14" s="28">
        <f t="shared" si="4"/>
        <v>445</v>
      </c>
      <c r="S14" s="35">
        <v>148</v>
      </c>
      <c r="T14" s="35">
        <v>89</v>
      </c>
      <c r="U14" s="27">
        <v>0</v>
      </c>
      <c r="V14" s="28">
        <f t="shared" si="5"/>
        <v>237</v>
      </c>
      <c r="W14" s="35">
        <v>157</v>
      </c>
      <c r="X14" s="35">
        <v>53</v>
      </c>
      <c r="Y14" s="27">
        <v>3</v>
      </c>
      <c r="Z14" s="28">
        <f t="shared" si="11"/>
        <v>210</v>
      </c>
      <c r="AA14" s="27">
        <f t="shared" si="6"/>
        <v>305</v>
      </c>
      <c r="AB14" s="27">
        <f t="shared" si="7"/>
        <v>142</v>
      </c>
      <c r="AC14" s="35">
        <f t="shared" si="8"/>
        <v>3</v>
      </c>
      <c r="AD14" s="28">
        <f t="shared" si="9"/>
        <v>447</v>
      </c>
      <c r="AE14" s="57">
        <f t="shared" si="10"/>
        <v>892</v>
      </c>
    </row>
    <row r="15" spans="1:31" ht="12.75">
      <c r="A15" s="27">
        <v>9</v>
      </c>
      <c r="B15" s="33" t="s">
        <v>114</v>
      </c>
      <c r="C15" s="34">
        <v>19285</v>
      </c>
      <c r="D15" s="56" t="s">
        <v>26</v>
      </c>
      <c r="E15" s="27">
        <v>868522</v>
      </c>
      <c r="F15" s="27" t="s">
        <v>115</v>
      </c>
      <c r="G15" s="27">
        <v>149</v>
      </c>
      <c r="H15" s="27">
        <v>81</v>
      </c>
      <c r="I15" s="27">
        <v>1</v>
      </c>
      <c r="J15" s="28">
        <f t="shared" si="0"/>
        <v>230</v>
      </c>
      <c r="K15" s="27">
        <v>156</v>
      </c>
      <c r="L15" s="27">
        <v>71</v>
      </c>
      <c r="M15" s="27">
        <v>2</v>
      </c>
      <c r="N15" s="28">
        <f t="shared" si="1"/>
        <v>227</v>
      </c>
      <c r="O15" s="27">
        <f t="shared" si="2"/>
        <v>305</v>
      </c>
      <c r="P15" s="27">
        <f t="shared" si="2"/>
        <v>152</v>
      </c>
      <c r="Q15" s="35">
        <f t="shared" si="3"/>
        <v>3</v>
      </c>
      <c r="R15" s="28">
        <f t="shared" si="4"/>
        <v>457</v>
      </c>
      <c r="S15" s="27">
        <v>149</v>
      </c>
      <c r="T15" s="27">
        <v>63</v>
      </c>
      <c r="U15" s="27">
        <v>4</v>
      </c>
      <c r="V15" s="28">
        <f t="shared" si="5"/>
        <v>212</v>
      </c>
      <c r="W15" s="27">
        <v>142</v>
      </c>
      <c r="X15" s="27">
        <v>77</v>
      </c>
      <c r="Y15" s="27">
        <v>2</v>
      </c>
      <c r="Z15" s="28">
        <f t="shared" si="11"/>
        <v>219</v>
      </c>
      <c r="AA15" s="27">
        <f t="shared" si="6"/>
        <v>291</v>
      </c>
      <c r="AB15" s="27">
        <f t="shared" si="7"/>
        <v>140</v>
      </c>
      <c r="AC15" s="35">
        <f t="shared" si="8"/>
        <v>6</v>
      </c>
      <c r="AD15" s="28">
        <f t="shared" si="9"/>
        <v>431</v>
      </c>
      <c r="AE15" s="57">
        <f t="shared" si="10"/>
        <v>888</v>
      </c>
    </row>
    <row r="16" spans="1:31" ht="12.75">
      <c r="A16" s="27">
        <v>10</v>
      </c>
      <c r="B16" s="33" t="s">
        <v>121</v>
      </c>
      <c r="C16" s="34">
        <v>20792</v>
      </c>
      <c r="D16" s="33" t="s">
        <v>97</v>
      </c>
      <c r="E16" s="35">
        <v>77566</v>
      </c>
      <c r="F16" s="35"/>
      <c r="G16" s="35">
        <v>157</v>
      </c>
      <c r="H16" s="35">
        <v>62</v>
      </c>
      <c r="I16" s="27">
        <v>2</v>
      </c>
      <c r="J16" s="28">
        <f t="shared" si="0"/>
        <v>219</v>
      </c>
      <c r="K16" s="35">
        <v>157</v>
      </c>
      <c r="L16" s="35">
        <v>70</v>
      </c>
      <c r="M16" s="27">
        <v>1</v>
      </c>
      <c r="N16" s="28">
        <f t="shared" si="1"/>
        <v>227</v>
      </c>
      <c r="O16" s="27">
        <f t="shared" si="2"/>
        <v>314</v>
      </c>
      <c r="P16" s="27">
        <f t="shared" si="2"/>
        <v>132</v>
      </c>
      <c r="Q16" s="35">
        <f t="shared" si="3"/>
        <v>3</v>
      </c>
      <c r="R16" s="28">
        <f t="shared" si="4"/>
        <v>446</v>
      </c>
      <c r="S16" s="35">
        <v>160</v>
      </c>
      <c r="T16" s="35">
        <v>53</v>
      </c>
      <c r="U16" s="27">
        <v>6</v>
      </c>
      <c r="V16" s="28">
        <f t="shared" si="5"/>
        <v>213</v>
      </c>
      <c r="W16" s="35">
        <v>157</v>
      </c>
      <c r="X16" s="35">
        <v>67</v>
      </c>
      <c r="Y16" s="27">
        <v>2</v>
      </c>
      <c r="Z16" s="28">
        <v>224</v>
      </c>
      <c r="AA16" s="27">
        <f t="shared" si="6"/>
        <v>317</v>
      </c>
      <c r="AB16" s="27">
        <f t="shared" si="7"/>
        <v>120</v>
      </c>
      <c r="AC16" s="35">
        <f t="shared" si="8"/>
        <v>8</v>
      </c>
      <c r="AD16" s="28">
        <f t="shared" si="9"/>
        <v>437</v>
      </c>
      <c r="AE16" s="57">
        <f t="shared" si="10"/>
        <v>883</v>
      </c>
    </row>
    <row r="17" spans="1:31" ht="12.75">
      <c r="A17" s="27">
        <v>11</v>
      </c>
      <c r="B17" s="33" t="s">
        <v>128</v>
      </c>
      <c r="C17" s="34">
        <v>19209</v>
      </c>
      <c r="D17" s="56" t="s">
        <v>67</v>
      </c>
      <c r="E17" s="27">
        <v>82731</v>
      </c>
      <c r="F17" s="27"/>
      <c r="G17" s="27">
        <v>146</v>
      </c>
      <c r="H17" s="27">
        <v>71</v>
      </c>
      <c r="I17" s="58">
        <v>5</v>
      </c>
      <c r="J17" s="28">
        <f t="shared" si="0"/>
        <v>217</v>
      </c>
      <c r="K17" s="27">
        <v>141</v>
      </c>
      <c r="L17" s="27">
        <v>72</v>
      </c>
      <c r="M17" s="58">
        <v>2</v>
      </c>
      <c r="N17" s="28">
        <f t="shared" si="1"/>
        <v>213</v>
      </c>
      <c r="O17" s="27">
        <f t="shared" si="2"/>
        <v>287</v>
      </c>
      <c r="P17" s="27">
        <f t="shared" si="2"/>
        <v>143</v>
      </c>
      <c r="Q17" s="29">
        <f t="shared" si="3"/>
        <v>7</v>
      </c>
      <c r="R17" s="28">
        <f t="shared" si="4"/>
        <v>430</v>
      </c>
      <c r="S17" s="27">
        <v>166</v>
      </c>
      <c r="T17" s="27">
        <v>60</v>
      </c>
      <c r="U17" s="58">
        <v>4</v>
      </c>
      <c r="V17" s="28">
        <f t="shared" si="5"/>
        <v>226</v>
      </c>
      <c r="W17" s="27">
        <v>146</v>
      </c>
      <c r="X17" s="27">
        <v>78</v>
      </c>
      <c r="Y17" s="58">
        <v>5</v>
      </c>
      <c r="Z17" s="28">
        <v>224</v>
      </c>
      <c r="AA17" s="27">
        <f t="shared" si="6"/>
        <v>312</v>
      </c>
      <c r="AB17" s="27">
        <f t="shared" si="7"/>
        <v>138</v>
      </c>
      <c r="AC17" s="35">
        <f t="shared" si="8"/>
        <v>9</v>
      </c>
      <c r="AD17" s="28">
        <f t="shared" si="9"/>
        <v>450</v>
      </c>
      <c r="AE17" s="57">
        <f t="shared" si="10"/>
        <v>880</v>
      </c>
    </row>
    <row r="18" spans="1:31" ht="12.75">
      <c r="A18" s="27">
        <v>12</v>
      </c>
      <c r="B18" s="33" t="s">
        <v>123</v>
      </c>
      <c r="C18" s="34">
        <v>20342</v>
      </c>
      <c r="D18" s="33" t="s">
        <v>110</v>
      </c>
      <c r="E18" s="35">
        <v>796729</v>
      </c>
      <c r="F18" s="35"/>
      <c r="G18" s="35">
        <v>159</v>
      </c>
      <c r="H18" s="35">
        <v>72</v>
      </c>
      <c r="I18" s="35">
        <v>3</v>
      </c>
      <c r="J18" s="28">
        <f t="shared" si="0"/>
        <v>231</v>
      </c>
      <c r="K18" s="35">
        <v>143</v>
      </c>
      <c r="L18" s="35">
        <v>68</v>
      </c>
      <c r="M18" s="35">
        <v>2</v>
      </c>
      <c r="N18" s="28">
        <f t="shared" si="1"/>
        <v>211</v>
      </c>
      <c r="O18" s="27">
        <f t="shared" si="2"/>
        <v>302</v>
      </c>
      <c r="P18" s="27">
        <f t="shared" si="2"/>
        <v>140</v>
      </c>
      <c r="Q18" s="35">
        <f t="shared" si="3"/>
        <v>5</v>
      </c>
      <c r="R18" s="28">
        <f t="shared" si="4"/>
        <v>442</v>
      </c>
      <c r="S18" s="35">
        <v>131</v>
      </c>
      <c r="T18" s="35">
        <v>61</v>
      </c>
      <c r="U18" s="35">
        <v>0</v>
      </c>
      <c r="V18" s="28">
        <f t="shared" si="5"/>
        <v>192</v>
      </c>
      <c r="W18" s="35">
        <v>154</v>
      </c>
      <c r="X18" s="35">
        <v>71</v>
      </c>
      <c r="Y18" s="35">
        <v>2</v>
      </c>
      <c r="Z18" s="28">
        <f>SUM(W18:Y18)</f>
        <v>227</v>
      </c>
      <c r="AA18" s="27">
        <f t="shared" si="6"/>
        <v>285</v>
      </c>
      <c r="AB18" s="27">
        <f t="shared" si="7"/>
        <v>132</v>
      </c>
      <c r="AC18" s="35">
        <f t="shared" si="8"/>
        <v>2</v>
      </c>
      <c r="AD18" s="28">
        <v>417</v>
      </c>
      <c r="AE18" s="57">
        <f>SUM(R18,AD18)</f>
        <v>859</v>
      </c>
    </row>
    <row r="19" spans="1:31" ht="12.75">
      <c r="A19" s="27">
        <v>13</v>
      </c>
      <c r="B19" s="33" t="s">
        <v>127</v>
      </c>
      <c r="C19" s="34">
        <v>21365</v>
      </c>
      <c r="D19" s="56" t="s">
        <v>26</v>
      </c>
      <c r="E19" s="27">
        <v>618506</v>
      </c>
      <c r="F19" s="27"/>
      <c r="G19" s="27">
        <v>146</v>
      </c>
      <c r="H19" s="27">
        <v>63</v>
      </c>
      <c r="I19" s="27">
        <v>4</v>
      </c>
      <c r="J19" s="28">
        <f t="shared" si="0"/>
        <v>209</v>
      </c>
      <c r="K19" s="27">
        <v>146</v>
      </c>
      <c r="L19" s="27">
        <v>78</v>
      </c>
      <c r="M19" s="27">
        <v>2</v>
      </c>
      <c r="N19" s="28">
        <f t="shared" si="1"/>
        <v>224</v>
      </c>
      <c r="O19" s="27">
        <f t="shared" si="2"/>
        <v>292</v>
      </c>
      <c r="P19" s="27">
        <f t="shared" si="2"/>
        <v>141</v>
      </c>
      <c r="Q19" s="35">
        <f t="shared" si="3"/>
        <v>6</v>
      </c>
      <c r="R19" s="28">
        <f t="shared" si="4"/>
        <v>433</v>
      </c>
      <c r="S19" s="27">
        <v>153</v>
      </c>
      <c r="T19" s="27">
        <v>60</v>
      </c>
      <c r="U19" s="27">
        <v>0</v>
      </c>
      <c r="V19" s="28">
        <f t="shared" si="5"/>
        <v>213</v>
      </c>
      <c r="W19" s="27">
        <v>148</v>
      </c>
      <c r="X19" s="27">
        <v>61</v>
      </c>
      <c r="Y19" s="27">
        <v>2</v>
      </c>
      <c r="Z19" s="28">
        <f>SUM(W19:X19)</f>
        <v>209</v>
      </c>
      <c r="AA19" s="27">
        <f t="shared" si="6"/>
        <v>301</v>
      </c>
      <c r="AB19" s="27">
        <f t="shared" si="7"/>
        <v>121</v>
      </c>
      <c r="AC19" s="35">
        <f t="shared" si="8"/>
        <v>2</v>
      </c>
      <c r="AD19" s="28">
        <f t="shared" si="9"/>
        <v>422</v>
      </c>
      <c r="AE19" s="57">
        <f t="shared" si="10"/>
        <v>855</v>
      </c>
    </row>
    <row r="20" spans="1:31" ht="12.75">
      <c r="A20" s="27">
        <v>14</v>
      </c>
      <c r="B20" s="33" t="s">
        <v>126</v>
      </c>
      <c r="C20" s="34">
        <v>20200</v>
      </c>
      <c r="D20" s="56" t="s">
        <v>18</v>
      </c>
      <c r="E20" s="27">
        <v>82405</v>
      </c>
      <c r="F20" s="27"/>
      <c r="G20" s="27">
        <v>160</v>
      </c>
      <c r="H20" s="27">
        <v>72</v>
      </c>
      <c r="I20" s="27">
        <v>2</v>
      </c>
      <c r="J20" s="28">
        <f t="shared" si="0"/>
        <v>232</v>
      </c>
      <c r="K20" s="27">
        <v>144</v>
      </c>
      <c r="L20" s="27">
        <v>60</v>
      </c>
      <c r="M20" s="27">
        <v>4</v>
      </c>
      <c r="N20" s="28">
        <f t="shared" si="1"/>
        <v>204</v>
      </c>
      <c r="O20" s="27">
        <f t="shared" si="2"/>
        <v>304</v>
      </c>
      <c r="P20" s="27">
        <f t="shared" si="2"/>
        <v>132</v>
      </c>
      <c r="Q20" s="35">
        <f t="shared" si="3"/>
        <v>6</v>
      </c>
      <c r="R20" s="28">
        <f t="shared" si="4"/>
        <v>436</v>
      </c>
      <c r="S20" s="27">
        <v>140</v>
      </c>
      <c r="T20" s="27">
        <v>69</v>
      </c>
      <c r="U20" s="27">
        <v>4</v>
      </c>
      <c r="V20" s="28">
        <f t="shared" si="5"/>
        <v>209</v>
      </c>
      <c r="W20" s="27">
        <v>136</v>
      </c>
      <c r="X20" s="27">
        <v>62</v>
      </c>
      <c r="Y20" s="27">
        <v>2</v>
      </c>
      <c r="Z20" s="28">
        <f>SUM(W20:X20)</f>
        <v>198</v>
      </c>
      <c r="AA20" s="27">
        <f t="shared" si="6"/>
        <v>276</v>
      </c>
      <c r="AB20" s="27">
        <f t="shared" si="7"/>
        <v>131</v>
      </c>
      <c r="AC20" s="35">
        <f t="shared" si="8"/>
        <v>6</v>
      </c>
      <c r="AD20" s="28">
        <f t="shared" si="9"/>
        <v>407</v>
      </c>
      <c r="AE20" s="57">
        <f t="shared" si="10"/>
        <v>843</v>
      </c>
    </row>
    <row r="21" spans="1:31" ht="12.75">
      <c r="A21" s="27">
        <v>15</v>
      </c>
      <c r="B21" s="30" t="s">
        <v>129</v>
      </c>
      <c r="C21" s="31">
        <v>18411</v>
      </c>
      <c r="D21" s="30" t="s">
        <v>110</v>
      </c>
      <c r="E21" s="29">
        <v>797696</v>
      </c>
      <c r="F21" s="29"/>
      <c r="G21" s="29">
        <v>138</v>
      </c>
      <c r="H21" s="29">
        <v>70</v>
      </c>
      <c r="I21" s="58">
        <v>6</v>
      </c>
      <c r="J21" s="28">
        <f t="shared" si="0"/>
        <v>208</v>
      </c>
      <c r="K21" s="29">
        <v>157</v>
      </c>
      <c r="L21" s="29">
        <v>62</v>
      </c>
      <c r="M21" s="58">
        <v>5</v>
      </c>
      <c r="N21" s="28">
        <f t="shared" si="1"/>
        <v>219</v>
      </c>
      <c r="O21" s="27">
        <f t="shared" si="2"/>
        <v>295</v>
      </c>
      <c r="P21" s="27">
        <f t="shared" si="2"/>
        <v>132</v>
      </c>
      <c r="Q21" s="29">
        <f t="shared" si="3"/>
        <v>11</v>
      </c>
      <c r="R21" s="28">
        <f t="shared" si="4"/>
        <v>427</v>
      </c>
      <c r="S21" s="29">
        <v>147</v>
      </c>
      <c r="T21" s="29">
        <v>52</v>
      </c>
      <c r="U21" s="58">
        <v>3</v>
      </c>
      <c r="V21" s="28">
        <f t="shared" si="5"/>
        <v>199</v>
      </c>
      <c r="W21" s="29">
        <v>133</v>
      </c>
      <c r="X21" s="29">
        <v>53</v>
      </c>
      <c r="Y21" s="58">
        <v>8</v>
      </c>
      <c r="Z21" s="28">
        <f t="shared" si="11"/>
        <v>186</v>
      </c>
      <c r="AA21" s="27">
        <f t="shared" si="6"/>
        <v>280</v>
      </c>
      <c r="AB21" s="27">
        <f t="shared" si="7"/>
        <v>105</v>
      </c>
      <c r="AC21" s="35">
        <f t="shared" si="8"/>
        <v>11</v>
      </c>
      <c r="AD21" s="28">
        <f t="shared" si="9"/>
        <v>385</v>
      </c>
      <c r="AE21" s="57">
        <f t="shared" si="10"/>
        <v>812</v>
      </c>
    </row>
    <row r="22" spans="1:31" ht="12.75">
      <c r="A22" s="27">
        <v>16</v>
      </c>
      <c r="B22" s="33" t="s">
        <v>125</v>
      </c>
      <c r="C22" s="34">
        <v>21315</v>
      </c>
      <c r="D22" s="33" t="s">
        <v>110</v>
      </c>
      <c r="E22" s="35">
        <v>831294</v>
      </c>
      <c r="F22" s="35"/>
      <c r="G22" s="35">
        <v>148</v>
      </c>
      <c r="H22" s="35">
        <v>63</v>
      </c>
      <c r="I22" s="27">
        <v>4</v>
      </c>
      <c r="J22" s="28">
        <f t="shared" si="0"/>
        <v>211</v>
      </c>
      <c r="K22" s="35">
        <v>146</v>
      </c>
      <c r="L22" s="35">
        <v>80</v>
      </c>
      <c r="M22" s="27">
        <v>3</v>
      </c>
      <c r="N22" s="28">
        <f t="shared" si="1"/>
        <v>226</v>
      </c>
      <c r="O22" s="27">
        <f t="shared" si="2"/>
        <v>294</v>
      </c>
      <c r="P22" s="27">
        <f t="shared" si="2"/>
        <v>143</v>
      </c>
      <c r="Q22" s="35">
        <f t="shared" si="3"/>
        <v>7</v>
      </c>
      <c r="R22" s="28">
        <f t="shared" si="4"/>
        <v>437</v>
      </c>
      <c r="S22" s="27" t="s">
        <v>178</v>
      </c>
      <c r="T22" s="35"/>
      <c r="U22" s="27"/>
      <c r="V22" s="28">
        <f t="shared" si="5"/>
        <v>0</v>
      </c>
      <c r="W22" s="35">
        <v>140</v>
      </c>
      <c r="X22" s="35">
        <v>26</v>
      </c>
      <c r="Y22" s="27">
        <v>8</v>
      </c>
      <c r="Z22" s="28">
        <f t="shared" si="11"/>
        <v>166</v>
      </c>
      <c r="AA22" s="27">
        <f t="shared" si="6"/>
        <v>140</v>
      </c>
      <c r="AB22" s="27">
        <f t="shared" si="7"/>
        <v>26</v>
      </c>
      <c r="AC22" s="35">
        <f t="shared" si="8"/>
        <v>8</v>
      </c>
      <c r="AD22" s="28">
        <f t="shared" si="9"/>
        <v>166</v>
      </c>
      <c r="AE22" s="57">
        <f t="shared" si="10"/>
        <v>603</v>
      </c>
    </row>
    <row r="23" spans="1:31" ht="12.75">
      <c r="A23" s="27">
        <v>17</v>
      </c>
      <c r="B23" s="33" t="s">
        <v>111</v>
      </c>
      <c r="C23" s="34">
        <v>20979</v>
      </c>
      <c r="D23" s="56" t="s">
        <v>112</v>
      </c>
      <c r="E23" s="27">
        <v>633746</v>
      </c>
      <c r="F23" s="27"/>
      <c r="G23" s="27">
        <v>165</v>
      </c>
      <c r="H23" s="27">
        <v>81</v>
      </c>
      <c r="I23" s="27">
        <v>1</v>
      </c>
      <c r="J23" s="28">
        <f t="shared" si="0"/>
        <v>246</v>
      </c>
      <c r="K23" s="27">
        <v>151</v>
      </c>
      <c r="L23" s="27">
        <v>70</v>
      </c>
      <c r="M23" s="27">
        <v>1</v>
      </c>
      <c r="N23" s="28">
        <f t="shared" si="1"/>
        <v>221</v>
      </c>
      <c r="O23" s="27">
        <f t="shared" si="2"/>
        <v>316</v>
      </c>
      <c r="P23" s="27">
        <f t="shared" si="2"/>
        <v>151</v>
      </c>
      <c r="Q23" s="35">
        <f t="shared" si="3"/>
        <v>2</v>
      </c>
      <c r="R23" s="28">
        <f t="shared" si="4"/>
        <v>467</v>
      </c>
      <c r="S23" s="27"/>
      <c r="T23" s="27"/>
      <c r="U23" s="27"/>
      <c r="V23" s="28">
        <f t="shared" si="5"/>
        <v>0</v>
      </c>
      <c r="W23" s="27"/>
      <c r="X23" s="27"/>
      <c r="Y23" s="27"/>
      <c r="Z23" s="28">
        <f t="shared" si="11"/>
        <v>0</v>
      </c>
      <c r="AA23" s="27">
        <f t="shared" si="6"/>
        <v>0</v>
      </c>
      <c r="AB23" s="27">
        <f t="shared" si="7"/>
        <v>0</v>
      </c>
      <c r="AC23" s="35">
        <f t="shared" si="8"/>
        <v>0</v>
      </c>
      <c r="AD23" s="28">
        <f t="shared" si="9"/>
        <v>0</v>
      </c>
      <c r="AE23" s="57">
        <f t="shared" si="10"/>
        <v>467</v>
      </c>
    </row>
    <row r="24" spans="1:31" ht="12.75">
      <c r="A24" s="27">
        <v>18</v>
      </c>
      <c r="B24" s="33" t="s">
        <v>119</v>
      </c>
      <c r="C24" s="34">
        <v>19844</v>
      </c>
      <c r="D24" s="33" t="s">
        <v>42</v>
      </c>
      <c r="E24" s="35">
        <v>875143</v>
      </c>
      <c r="F24" s="35" t="s">
        <v>115</v>
      </c>
      <c r="G24" s="35">
        <v>161</v>
      </c>
      <c r="H24" s="35">
        <v>71</v>
      </c>
      <c r="I24" s="35">
        <v>2</v>
      </c>
      <c r="J24" s="28">
        <f t="shared" si="0"/>
        <v>232</v>
      </c>
      <c r="K24" s="35">
        <v>144</v>
      </c>
      <c r="L24" s="35">
        <v>71</v>
      </c>
      <c r="M24" s="35">
        <v>3</v>
      </c>
      <c r="N24" s="28">
        <f t="shared" si="1"/>
        <v>215</v>
      </c>
      <c r="O24" s="27">
        <f t="shared" si="2"/>
        <v>305</v>
      </c>
      <c r="P24" s="27">
        <f t="shared" si="2"/>
        <v>142</v>
      </c>
      <c r="Q24" s="35">
        <f t="shared" si="3"/>
        <v>5</v>
      </c>
      <c r="R24" s="28">
        <f t="shared" si="4"/>
        <v>447</v>
      </c>
      <c r="S24" s="35"/>
      <c r="T24" s="35"/>
      <c r="U24" s="35"/>
      <c r="V24" s="28">
        <f t="shared" si="5"/>
        <v>0</v>
      </c>
      <c r="W24" s="35"/>
      <c r="X24" s="35"/>
      <c r="Y24" s="35"/>
      <c r="Z24" s="28">
        <f t="shared" si="11"/>
        <v>0</v>
      </c>
      <c r="AA24" s="27">
        <f t="shared" si="6"/>
        <v>0</v>
      </c>
      <c r="AB24" s="27">
        <f t="shared" si="7"/>
        <v>0</v>
      </c>
      <c r="AC24" s="35">
        <f t="shared" si="8"/>
        <v>0</v>
      </c>
      <c r="AD24" s="28">
        <f t="shared" si="9"/>
        <v>0</v>
      </c>
      <c r="AE24" s="57">
        <f t="shared" si="10"/>
        <v>447</v>
      </c>
    </row>
    <row r="25" spans="1:31" ht="12.75">
      <c r="A25" s="27">
        <v>19</v>
      </c>
      <c r="B25" s="30" t="s">
        <v>130</v>
      </c>
      <c r="C25" s="31">
        <v>18418</v>
      </c>
      <c r="D25" s="30" t="s">
        <v>42</v>
      </c>
      <c r="E25" s="29">
        <v>649882</v>
      </c>
      <c r="F25" s="29"/>
      <c r="G25" s="29">
        <v>149</v>
      </c>
      <c r="H25" s="29">
        <v>69</v>
      </c>
      <c r="I25" s="58">
        <v>3</v>
      </c>
      <c r="J25" s="28">
        <f t="shared" si="0"/>
        <v>218</v>
      </c>
      <c r="K25" s="29">
        <v>143</v>
      </c>
      <c r="L25" s="29">
        <v>62</v>
      </c>
      <c r="M25" s="58">
        <v>2</v>
      </c>
      <c r="N25" s="28">
        <f t="shared" si="1"/>
        <v>205</v>
      </c>
      <c r="O25" s="27">
        <f t="shared" si="2"/>
        <v>292</v>
      </c>
      <c r="P25" s="27">
        <f t="shared" si="2"/>
        <v>131</v>
      </c>
      <c r="Q25" s="29">
        <f t="shared" si="3"/>
        <v>5</v>
      </c>
      <c r="R25" s="28">
        <f t="shared" si="4"/>
        <v>423</v>
      </c>
      <c r="S25" s="29"/>
      <c r="T25" s="29"/>
      <c r="U25" s="58"/>
      <c r="V25" s="28">
        <f t="shared" si="5"/>
        <v>0</v>
      </c>
      <c r="W25" s="29"/>
      <c r="X25" s="29"/>
      <c r="Y25" s="58"/>
      <c r="Z25" s="28">
        <f t="shared" si="11"/>
        <v>0</v>
      </c>
      <c r="AA25" s="27">
        <f t="shared" si="6"/>
        <v>0</v>
      </c>
      <c r="AB25" s="27">
        <f t="shared" si="7"/>
        <v>0</v>
      </c>
      <c r="AC25" s="35">
        <f t="shared" si="8"/>
        <v>0</v>
      </c>
      <c r="AD25" s="28">
        <f t="shared" si="9"/>
        <v>0</v>
      </c>
      <c r="AE25" s="57">
        <f t="shared" si="10"/>
        <v>423</v>
      </c>
    </row>
    <row r="26" spans="1:31" ht="12.75">
      <c r="A26" s="27">
        <v>20</v>
      </c>
      <c r="B26" s="30" t="s">
        <v>131</v>
      </c>
      <c r="C26" s="59">
        <v>20630</v>
      </c>
      <c r="D26" s="30" t="s">
        <v>59</v>
      </c>
      <c r="E26" s="29">
        <v>830029</v>
      </c>
      <c r="F26" s="29"/>
      <c r="G26" s="29">
        <v>148</v>
      </c>
      <c r="H26" s="29">
        <v>71</v>
      </c>
      <c r="I26" s="58">
        <v>4</v>
      </c>
      <c r="J26" s="28">
        <f t="shared" si="0"/>
        <v>219</v>
      </c>
      <c r="K26" s="29">
        <v>139</v>
      </c>
      <c r="L26" s="29">
        <v>62</v>
      </c>
      <c r="M26" s="58">
        <v>2</v>
      </c>
      <c r="N26" s="28">
        <f t="shared" si="1"/>
        <v>201</v>
      </c>
      <c r="O26" s="27">
        <f t="shared" si="2"/>
        <v>287</v>
      </c>
      <c r="P26" s="27">
        <f t="shared" si="2"/>
        <v>133</v>
      </c>
      <c r="Q26" s="29">
        <f t="shared" si="3"/>
        <v>6</v>
      </c>
      <c r="R26" s="28">
        <f t="shared" si="4"/>
        <v>420</v>
      </c>
      <c r="S26" s="29"/>
      <c r="T26" s="29"/>
      <c r="U26" s="58"/>
      <c r="V26" s="28">
        <f t="shared" si="5"/>
        <v>0</v>
      </c>
      <c r="W26" s="29"/>
      <c r="X26" s="29"/>
      <c r="Y26" s="58"/>
      <c r="Z26" s="28">
        <f t="shared" si="11"/>
        <v>0</v>
      </c>
      <c r="AA26" s="27">
        <f t="shared" si="6"/>
        <v>0</v>
      </c>
      <c r="AB26" s="27">
        <f t="shared" si="7"/>
        <v>0</v>
      </c>
      <c r="AC26" s="35">
        <f t="shared" si="8"/>
        <v>0</v>
      </c>
      <c r="AD26" s="28">
        <f t="shared" si="9"/>
        <v>0</v>
      </c>
      <c r="AE26" s="57">
        <f t="shared" si="10"/>
        <v>420</v>
      </c>
    </row>
  </sheetData>
  <mergeCells count="6">
    <mergeCell ref="W5:Z5"/>
    <mergeCell ref="AA5:AD5"/>
    <mergeCell ref="G5:J5"/>
    <mergeCell ref="K5:N5"/>
    <mergeCell ref="O5:R5"/>
    <mergeCell ref="S5:V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"/>
  <sheetViews>
    <sheetView zoomScale="90" zoomScaleNormal="90" workbookViewId="0" topLeftCell="A1">
      <selection activeCell="E44" sqref="E44"/>
    </sheetView>
  </sheetViews>
  <sheetFormatPr defaultColWidth="11.421875" defaultRowHeight="12.75"/>
  <cols>
    <col min="1" max="1" width="4.421875" style="0" customWidth="1"/>
    <col min="2" max="2" width="17.421875" style="0" customWidth="1"/>
    <col min="3" max="3" width="11.7109375" style="0" customWidth="1"/>
    <col min="4" max="4" width="15.140625" style="0" customWidth="1"/>
    <col min="5" max="5" width="8.28125" style="0" customWidth="1"/>
    <col min="6" max="6" width="3.57421875" style="0" customWidth="1"/>
    <col min="7" max="15" width="5.7109375" style="0" hidden="1" customWidth="1"/>
    <col min="16" max="16" width="5.7109375" style="0" customWidth="1"/>
    <col min="17" max="17" width="5.7109375" style="0" hidden="1" customWidth="1"/>
    <col min="18" max="18" width="7.28125" style="0" customWidth="1"/>
    <col min="19" max="29" width="5.7109375" style="0" customWidth="1"/>
    <col min="30" max="30" width="6.7109375" style="0" customWidth="1"/>
  </cols>
  <sheetData>
    <row r="1" ht="30">
      <c r="A1" s="14" t="s">
        <v>47</v>
      </c>
    </row>
    <row r="3" spans="1:36" ht="20.25">
      <c r="A3" s="15" t="s">
        <v>48</v>
      </c>
      <c r="C3" s="15" t="s">
        <v>49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 t="s">
        <v>150</v>
      </c>
      <c r="Q3" s="15"/>
      <c r="R3" s="15"/>
      <c r="S3" s="15"/>
      <c r="T3" s="15"/>
      <c r="U3" s="15"/>
      <c r="V3" s="15"/>
      <c r="W3" s="15"/>
      <c r="X3" s="15"/>
      <c r="Y3" s="15"/>
      <c r="Z3" s="15" t="s">
        <v>50</v>
      </c>
      <c r="AA3" s="15"/>
      <c r="AB3" s="15"/>
      <c r="AC3" s="15"/>
      <c r="AD3" s="15"/>
      <c r="AE3" s="15"/>
      <c r="AF3" s="15"/>
      <c r="AG3" s="15"/>
      <c r="AI3" s="15"/>
      <c r="AJ3" s="15"/>
    </row>
    <row r="4" ht="13.5" thickBot="1"/>
    <row r="5" spans="1:31" ht="12.75">
      <c r="A5" s="1"/>
      <c r="B5" s="1"/>
      <c r="C5" s="1"/>
      <c r="D5" s="1"/>
      <c r="E5" s="1"/>
      <c r="F5" s="1"/>
      <c r="G5" s="143" t="s">
        <v>2</v>
      </c>
      <c r="H5" s="143"/>
      <c r="I5" s="143"/>
      <c r="J5" s="143"/>
      <c r="K5" s="150" t="s">
        <v>3</v>
      </c>
      <c r="L5" s="150"/>
      <c r="M5" s="150"/>
      <c r="N5" s="151"/>
      <c r="O5" s="146" t="s">
        <v>45</v>
      </c>
      <c r="P5" s="152"/>
      <c r="Q5" s="152"/>
      <c r="R5" s="153"/>
      <c r="S5" s="150" t="s">
        <v>2</v>
      </c>
      <c r="T5" s="143"/>
      <c r="U5" s="143"/>
      <c r="V5" s="143"/>
      <c r="W5" s="150" t="s">
        <v>3</v>
      </c>
      <c r="X5" s="150"/>
      <c r="Y5" s="150"/>
      <c r="Z5" s="150"/>
      <c r="AA5" s="150" t="s">
        <v>46</v>
      </c>
      <c r="AB5" s="150"/>
      <c r="AC5" s="150"/>
      <c r="AD5" s="151"/>
      <c r="AE5" s="26" t="s">
        <v>4</v>
      </c>
    </row>
    <row r="6" spans="1:31" ht="12.75">
      <c r="A6" s="61" t="s">
        <v>5</v>
      </c>
      <c r="B6" s="62" t="s">
        <v>6</v>
      </c>
      <c r="C6" s="63" t="s">
        <v>74</v>
      </c>
      <c r="D6" s="64" t="s">
        <v>8</v>
      </c>
      <c r="E6" s="63" t="s">
        <v>9</v>
      </c>
      <c r="F6" s="63" t="s">
        <v>106</v>
      </c>
      <c r="G6" s="65" t="s">
        <v>10</v>
      </c>
      <c r="H6" s="66" t="s">
        <v>11</v>
      </c>
      <c r="I6" s="66" t="s">
        <v>14</v>
      </c>
      <c r="J6" s="67" t="s">
        <v>13</v>
      </c>
      <c r="K6" s="65" t="s">
        <v>10</v>
      </c>
      <c r="L6" s="66" t="s">
        <v>11</v>
      </c>
      <c r="M6" s="66" t="s">
        <v>14</v>
      </c>
      <c r="N6" s="68" t="s">
        <v>13</v>
      </c>
      <c r="O6" s="69" t="s">
        <v>10</v>
      </c>
      <c r="P6" s="66" t="s">
        <v>11</v>
      </c>
      <c r="Q6" s="66" t="s">
        <v>14</v>
      </c>
      <c r="R6" s="70" t="s">
        <v>4</v>
      </c>
      <c r="S6" s="71" t="s">
        <v>10</v>
      </c>
      <c r="T6" s="66" t="s">
        <v>11</v>
      </c>
      <c r="U6" s="66" t="s">
        <v>14</v>
      </c>
      <c r="V6" s="67" t="s">
        <v>13</v>
      </c>
      <c r="W6" s="65" t="s">
        <v>10</v>
      </c>
      <c r="X6" s="66" t="s">
        <v>11</v>
      </c>
      <c r="Y6" s="66" t="s">
        <v>14</v>
      </c>
      <c r="Z6" s="67" t="s">
        <v>13</v>
      </c>
      <c r="AA6" s="65" t="s">
        <v>10</v>
      </c>
      <c r="AB6" s="66" t="s">
        <v>11</v>
      </c>
      <c r="AC6" s="66" t="s">
        <v>14</v>
      </c>
      <c r="AD6" s="68" t="s">
        <v>4</v>
      </c>
      <c r="AE6" s="72" t="s">
        <v>72</v>
      </c>
    </row>
    <row r="7" spans="1:31" ht="12.75">
      <c r="A7" s="27">
        <v>1</v>
      </c>
      <c r="B7" s="33" t="s">
        <v>146</v>
      </c>
      <c r="C7" s="34">
        <v>17620</v>
      </c>
      <c r="D7" s="33" t="s">
        <v>18</v>
      </c>
      <c r="E7" s="35">
        <v>82377</v>
      </c>
      <c r="F7" s="32"/>
      <c r="G7" s="27">
        <v>167</v>
      </c>
      <c r="H7" s="27">
        <v>88</v>
      </c>
      <c r="I7" s="27">
        <v>0</v>
      </c>
      <c r="J7" s="28">
        <f aca="true" t="shared" si="0" ref="J7:J21">SUM(G7:H7)</f>
        <v>255</v>
      </c>
      <c r="K7" s="27">
        <v>143</v>
      </c>
      <c r="L7" s="27">
        <v>71</v>
      </c>
      <c r="M7" s="27">
        <v>1</v>
      </c>
      <c r="N7" s="28">
        <f aca="true" t="shared" si="1" ref="N7:N21">SUM(K7:L7)</f>
        <v>214</v>
      </c>
      <c r="O7" s="27">
        <f aca="true" t="shared" si="2" ref="O7:O21">SUM(G7,K7)</f>
        <v>310</v>
      </c>
      <c r="P7" s="27">
        <f aca="true" t="shared" si="3" ref="P7:P21">SUM(L7,H7)</f>
        <v>159</v>
      </c>
      <c r="Q7" s="27">
        <f aca="true" t="shared" si="4" ref="Q7:Q21">SUM(M7,I7)</f>
        <v>1</v>
      </c>
      <c r="R7" s="28">
        <f aca="true" t="shared" si="5" ref="R7:R21">SUM(J7,N7)</f>
        <v>469</v>
      </c>
      <c r="S7" s="27">
        <v>146</v>
      </c>
      <c r="T7" s="27">
        <v>62</v>
      </c>
      <c r="U7" s="27">
        <v>3</v>
      </c>
      <c r="V7" s="28">
        <f>SUM(S7:T7)</f>
        <v>208</v>
      </c>
      <c r="W7" s="27">
        <v>165</v>
      </c>
      <c r="X7" s="27">
        <v>81</v>
      </c>
      <c r="Y7" s="27">
        <v>4</v>
      </c>
      <c r="Z7" s="28">
        <v>246</v>
      </c>
      <c r="AA7" s="27">
        <f>SUM(S7,W7)</f>
        <v>311</v>
      </c>
      <c r="AB7" s="27">
        <f>SUM(T7,X7)</f>
        <v>143</v>
      </c>
      <c r="AC7" s="27">
        <f>SUM(U7,Y7)</f>
        <v>7</v>
      </c>
      <c r="AD7" s="28">
        <f>SUM(V7,Z7)</f>
        <v>454</v>
      </c>
      <c r="AE7" s="167">
        <f>SUM(R7,AD7)</f>
        <v>923</v>
      </c>
    </row>
    <row r="8" spans="1:31" ht="12.75">
      <c r="A8" s="27">
        <v>2</v>
      </c>
      <c r="B8" s="33" t="s">
        <v>143</v>
      </c>
      <c r="C8" s="34">
        <v>16876</v>
      </c>
      <c r="D8" s="33" t="s">
        <v>26</v>
      </c>
      <c r="E8" s="35">
        <v>79160</v>
      </c>
      <c r="F8" s="32"/>
      <c r="G8" s="27">
        <v>159</v>
      </c>
      <c r="H8" s="27">
        <v>72</v>
      </c>
      <c r="I8" s="27">
        <v>1</v>
      </c>
      <c r="J8" s="28">
        <f t="shared" si="0"/>
        <v>231</v>
      </c>
      <c r="K8" s="27">
        <v>157</v>
      </c>
      <c r="L8" s="27">
        <v>69</v>
      </c>
      <c r="M8" s="27">
        <v>4</v>
      </c>
      <c r="N8" s="28">
        <f t="shared" si="1"/>
        <v>226</v>
      </c>
      <c r="O8" s="27">
        <f t="shared" si="2"/>
        <v>316</v>
      </c>
      <c r="P8" s="27">
        <f t="shared" si="3"/>
        <v>141</v>
      </c>
      <c r="Q8" s="27">
        <f t="shared" si="4"/>
        <v>5</v>
      </c>
      <c r="R8" s="28">
        <f t="shared" si="5"/>
        <v>457</v>
      </c>
      <c r="S8" s="27">
        <v>161</v>
      </c>
      <c r="T8" s="27">
        <v>79</v>
      </c>
      <c r="U8" s="27">
        <v>2</v>
      </c>
      <c r="V8" s="28">
        <f aca="true" t="shared" si="6" ref="V8:V21">SUM(S8:T8)</f>
        <v>240</v>
      </c>
      <c r="W8" s="27">
        <v>136</v>
      </c>
      <c r="X8" s="27">
        <v>71</v>
      </c>
      <c r="Y8" s="27">
        <v>3</v>
      </c>
      <c r="Z8" s="28">
        <v>207</v>
      </c>
      <c r="AA8" s="27">
        <f aca="true" t="shared" si="7" ref="AA8:AA21">SUM(S8,W8)</f>
        <v>297</v>
      </c>
      <c r="AB8" s="27">
        <f aca="true" t="shared" si="8" ref="AB8:AB21">SUM(T8,X8)</f>
        <v>150</v>
      </c>
      <c r="AC8" s="27">
        <f aca="true" t="shared" si="9" ref="AC8:AC21">SUM(U8,Y8)</f>
        <v>5</v>
      </c>
      <c r="AD8" s="28">
        <f aca="true" t="shared" si="10" ref="AD8:AD21">SUM(V8,Z8)</f>
        <v>447</v>
      </c>
      <c r="AE8" s="167">
        <f aca="true" t="shared" si="11" ref="AE8:AE21">SUM(R8,AD8)</f>
        <v>904</v>
      </c>
    </row>
    <row r="9" spans="1:31" ht="12.75">
      <c r="A9" s="27">
        <v>3</v>
      </c>
      <c r="B9" s="33" t="s">
        <v>144</v>
      </c>
      <c r="C9" s="35"/>
      <c r="D9" s="33" t="s">
        <v>21</v>
      </c>
      <c r="E9" s="35">
        <v>838722</v>
      </c>
      <c r="F9" s="32"/>
      <c r="G9" s="27">
        <v>153</v>
      </c>
      <c r="H9" s="27">
        <v>84</v>
      </c>
      <c r="I9" s="27">
        <v>3</v>
      </c>
      <c r="J9" s="28">
        <f t="shared" si="0"/>
        <v>237</v>
      </c>
      <c r="K9" s="27">
        <v>152</v>
      </c>
      <c r="L9" s="27">
        <v>72</v>
      </c>
      <c r="M9" s="27">
        <v>0</v>
      </c>
      <c r="N9" s="28">
        <f t="shared" si="1"/>
        <v>224</v>
      </c>
      <c r="O9" s="27">
        <f t="shared" si="2"/>
        <v>305</v>
      </c>
      <c r="P9" s="27">
        <f t="shared" si="3"/>
        <v>156</v>
      </c>
      <c r="Q9" s="27">
        <f t="shared" si="4"/>
        <v>3</v>
      </c>
      <c r="R9" s="28">
        <f t="shared" si="5"/>
        <v>461</v>
      </c>
      <c r="S9" s="27">
        <v>156</v>
      </c>
      <c r="T9" s="27">
        <v>81</v>
      </c>
      <c r="U9" s="27">
        <v>0</v>
      </c>
      <c r="V9" s="28">
        <f t="shared" si="6"/>
        <v>237</v>
      </c>
      <c r="W9" s="27">
        <v>147</v>
      </c>
      <c r="X9" s="27">
        <v>54</v>
      </c>
      <c r="Y9" s="27">
        <v>2</v>
      </c>
      <c r="Z9" s="28">
        <f aca="true" t="shared" si="12" ref="Z9:Z21">SUM(W9:X9)</f>
        <v>201</v>
      </c>
      <c r="AA9" s="27">
        <f t="shared" si="7"/>
        <v>303</v>
      </c>
      <c r="AB9" s="27">
        <f t="shared" si="8"/>
        <v>135</v>
      </c>
      <c r="AC9" s="27">
        <f t="shared" si="9"/>
        <v>2</v>
      </c>
      <c r="AD9" s="28">
        <f t="shared" si="10"/>
        <v>438</v>
      </c>
      <c r="AE9" s="167">
        <f t="shared" si="11"/>
        <v>899</v>
      </c>
    </row>
    <row r="10" spans="1:31" ht="12.75">
      <c r="A10" s="27">
        <v>4</v>
      </c>
      <c r="B10" s="33" t="s">
        <v>141</v>
      </c>
      <c r="C10" s="34">
        <v>18217</v>
      </c>
      <c r="D10" s="33" t="s">
        <v>26</v>
      </c>
      <c r="E10" s="35">
        <v>857164</v>
      </c>
      <c r="F10" s="35" t="s">
        <v>115</v>
      </c>
      <c r="G10" s="27">
        <v>169</v>
      </c>
      <c r="H10" s="27">
        <v>80</v>
      </c>
      <c r="I10" s="27">
        <v>2</v>
      </c>
      <c r="J10" s="28">
        <f t="shared" si="0"/>
        <v>249</v>
      </c>
      <c r="K10" s="27">
        <v>139</v>
      </c>
      <c r="L10" s="27">
        <v>62</v>
      </c>
      <c r="M10" s="27">
        <v>1</v>
      </c>
      <c r="N10" s="28">
        <f t="shared" si="1"/>
        <v>201</v>
      </c>
      <c r="O10" s="27">
        <f t="shared" si="2"/>
        <v>308</v>
      </c>
      <c r="P10" s="27">
        <f t="shared" si="3"/>
        <v>142</v>
      </c>
      <c r="Q10" s="27">
        <f t="shared" si="4"/>
        <v>3</v>
      </c>
      <c r="R10" s="28">
        <f t="shared" si="5"/>
        <v>450</v>
      </c>
      <c r="S10" s="27">
        <v>153</v>
      </c>
      <c r="T10" s="27">
        <v>70</v>
      </c>
      <c r="U10" s="27">
        <v>2</v>
      </c>
      <c r="V10" s="28">
        <f t="shared" si="6"/>
        <v>223</v>
      </c>
      <c r="W10" s="27">
        <v>150</v>
      </c>
      <c r="X10" s="27">
        <v>72</v>
      </c>
      <c r="Y10" s="27">
        <v>6</v>
      </c>
      <c r="Z10" s="28">
        <f>SUM(W10:Y10)-6</f>
        <v>222</v>
      </c>
      <c r="AA10" s="27">
        <f t="shared" si="7"/>
        <v>303</v>
      </c>
      <c r="AB10" s="27">
        <f t="shared" si="8"/>
        <v>142</v>
      </c>
      <c r="AC10" s="27">
        <f t="shared" si="9"/>
        <v>8</v>
      </c>
      <c r="AD10" s="28">
        <f t="shared" si="10"/>
        <v>445</v>
      </c>
      <c r="AE10" s="167">
        <f t="shared" si="11"/>
        <v>895</v>
      </c>
    </row>
    <row r="11" spans="1:31" ht="12.75">
      <c r="A11" s="27">
        <v>5</v>
      </c>
      <c r="B11" s="33" t="s">
        <v>135</v>
      </c>
      <c r="C11" s="34">
        <v>15637</v>
      </c>
      <c r="D11" s="33" t="s">
        <v>26</v>
      </c>
      <c r="E11" s="35">
        <v>60075</v>
      </c>
      <c r="F11" s="35"/>
      <c r="G11" s="27">
        <v>157</v>
      </c>
      <c r="H11" s="27">
        <v>77</v>
      </c>
      <c r="I11" s="27">
        <v>1</v>
      </c>
      <c r="J11" s="28">
        <f t="shared" si="0"/>
        <v>234</v>
      </c>
      <c r="K11" s="27">
        <v>141</v>
      </c>
      <c r="L11" s="27">
        <v>52</v>
      </c>
      <c r="M11" s="27">
        <v>8</v>
      </c>
      <c r="N11" s="28">
        <f t="shared" si="1"/>
        <v>193</v>
      </c>
      <c r="O11" s="27">
        <f t="shared" si="2"/>
        <v>298</v>
      </c>
      <c r="P11" s="27">
        <f t="shared" si="3"/>
        <v>129</v>
      </c>
      <c r="Q11" s="27">
        <f t="shared" si="4"/>
        <v>9</v>
      </c>
      <c r="R11" s="28">
        <f t="shared" si="5"/>
        <v>427</v>
      </c>
      <c r="S11" s="27">
        <v>159</v>
      </c>
      <c r="T11" s="27">
        <v>81</v>
      </c>
      <c r="U11" s="27">
        <v>0</v>
      </c>
      <c r="V11" s="28">
        <f t="shared" si="6"/>
        <v>240</v>
      </c>
      <c r="W11" s="27">
        <v>155</v>
      </c>
      <c r="X11" s="27">
        <v>63</v>
      </c>
      <c r="Y11" s="27">
        <v>1</v>
      </c>
      <c r="Z11" s="28">
        <f>SUM(W11:X11)</f>
        <v>218</v>
      </c>
      <c r="AA11" s="27">
        <f t="shared" si="7"/>
        <v>314</v>
      </c>
      <c r="AB11" s="27">
        <f t="shared" si="8"/>
        <v>144</v>
      </c>
      <c r="AC11" s="27">
        <f t="shared" si="9"/>
        <v>1</v>
      </c>
      <c r="AD11" s="28">
        <f t="shared" si="10"/>
        <v>458</v>
      </c>
      <c r="AE11" s="167">
        <f t="shared" si="11"/>
        <v>885</v>
      </c>
    </row>
    <row r="12" spans="1:31" ht="13.5" thickBot="1">
      <c r="A12" s="168">
        <v>6</v>
      </c>
      <c r="B12" s="169" t="s">
        <v>137</v>
      </c>
      <c r="C12" s="170">
        <v>16225</v>
      </c>
      <c r="D12" s="169" t="s">
        <v>55</v>
      </c>
      <c r="E12" s="171">
        <v>78136</v>
      </c>
      <c r="F12" s="171" t="s">
        <v>115</v>
      </c>
      <c r="G12" s="168">
        <v>144</v>
      </c>
      <c r="H12" s="168">
        <v>61</v>
      </c>
      <c r="I12" s="168">
        <v>2</v>
      </c>
      <c r="J12" s="172">
        <f t="shared" si="0"/>
        <v>205</v>
      </c>
      <c r="K12" s="168">
        <v>152</v>
      </c>
      <c r="L12" s="168">
        <v>72</v>
      </c>
      <c r="M12" s="168">
        <v>2</v>
      </c>
      <c r="N12" s="172">
        <f t="shared" si="1"/>
        <v>224</v>
      </c>
      <c r="O12" s="168">
        <f t="shared" si="2"/>
        <v>296</v>
      </c>
      <c r="P12" s="168">
        <f t="shared" si="3"/>
        <v>133</v>
      </c>
      <c r="Q12" s="168">
        <f t="shared" si="4"/>
        <v>4</v>
      </c>
      <c r="R12" s="172">
        <f t="shared" si="5"/>
        <v>429</v>
      </c>
      <c r="S12" s="168">
        <v>164</v>
      </c>
      <c r="T12" s="168">
        <v>72</v>
      </c>
      <c r="U12" s="168">
        <v>1</v>
      </c>
      <c r="V12" s="172">
        <f t="shared" si="6"/>
        <v>236</v>
      </c>
      <c r="W12" s="168">
        <v>142</v>
      </c>
      <c r="X12" s="168">
        <v>62</v>
      </c>
      <c r="Y12" s="168">
        <v>4</v>
      </c>
      <c r="Z12" s="172">
        <v>204</v>
      </c>
      <c r="AA12" s="168">
        <f t="shared" si="7"/>
        <v>306</v>
      </c>
      <c r="AB12" s="168">
        <f t="shared" si="8"/>
        <v>134</v>
      </c>
      <c r="AC12" s="168">
        <f t="shared" si="9"/>
        <v>5</v>
      </c>
      <c r="AD12" s="172">
        <f t="shared" si="10"/>
        <v>440</v>
      </c>
      <c r="AE12" s="173">
        <f t="shared" si="11"/>
        <v>869</v>
      </c>
    </row>
    <row r="13" spans="1:31" ht="12.75">
      <c r="A13" s="50">
        <v>7</v>
      </c>
      <c r="B13" s="51" t="s">
        <v>142</v>
      </c>
      <c r="C13" s="53"/>
      <c r="D13" s="51" t="s">
        <v>21</v>
      </c>
      <c r="E13" s="53">
        <v>82501</v>
      </c>
      <c r="F13" s="60"/>
      <c r="G13" s="50">
        <v>141</v>
      </c>
      <c r="H13" s="50">
        <v>87</v>
      </c>
      <c r="I13" s="50">
        <v>0</v>
      </c>
      <c r="J13" s="54">
        <f t="shared" si="0"/>
        <v>228</v>
      </c>
      <c r="K13" s="50">
        <v>152</v>
      </c>
      <c r="L13" s="50">
        <v>71</v>
      </c>
      <c r="M13" s="50">
        <v>2</v>
      </c>
      <c r="N13" s="54">
        <f t="shared" si="1"/>
        <v>223</v>
      </c>
      <c r="O13" s="50">
        <f t="shared" si="2"/>
        <v>293</v>
      </c>
      <c r="P13" s="50">
        <f t="shared" si="3"/>
        <v>158</v>
      </c>
      <c r="Q13" s="50">
        <f t="shared" si="4"/>
        <v>2</v>
      </c>
      <c r="R13" s="54">
        <f t="shared" si="5"/>
        <v>451</v>
      </c>
      <c r="S13" s="50">
        <v>163</v>
      </c>
      <c r="T13" s="50">
        <v>53</v>
      </c>
      <c r="U13" s="50">
        <v>4</v>
      </c>
      <c r="V13" s="54">
        <f t="shared" si="6"/>
        <v>216</v>
      </c>
      <c r="W13" s="50">
        <v>141</v>
      </c>
      <c r="X13" s="50">
        <v>54</v>
      </c>
      <c r="Y13" s="50">
        <v>3</v>
      </c>
      <c r="Z13" s="54">
        <f t="shared" si="12"/>
        <v>195</v>
      </c>
      <c r="AA13" s="50">
        <f t="shared" si="7"/>
        <v>304</v>
      </c>
      <c r="AB13" s="50">
        <f t="shared" si="8"/>
        <v>107</v>
      </c>
      <c r="AC13" s="50">
        <f t="shared" si="9"/>
        <v>7</v>
      </c>
      <c r="AD13" s="54">
        <f t="shared" si="10"/>
        <v>411</v>
      </c>
      <c r="AE13" s="55">
        <f t="shared" si="11"/>
        <v>862</v>
      </c>
    </row>
    <row r="14" spans="1:31" ht="12.75">
      <c r="A14" s="27">
        <v>8</v>
      </c>
      <c r="B14" s="33" t="s">
        <v>145</v>
      </c>
      <c r="C14" s="34">
        <v>14035</v>
      </c>
      <c r="D14" s="33" t="s">
        <v>59</v>
      </c>
      <c r="E14" s="35">
        <v>82379</v>
      </c>
      <c r="F14" s="36"/>
      <c r="G14" s="27">
        <v>162</v>
      </c>
      <c r="H14" s="27">
        <v>80</v>
      </c>
      <c r="I14" s="27">
        <v>6</v>
      </c>
      <c r="J14" s="28">
        <f t="shared" si="0"/>
        <v>242</v>
      </c>
      <c r="K14" s="27">
        <v>142</v>
      </c>
      <c r="L14" s="27">
        <v>80</v>
      </c>
      <c r="M14" s="27">
        <v>2</v>
      </c>
      <c r="N14" s="28">
        <f t="shared" si="1"/>
        <v>222</v>
      </c>
      <c r="O14" s="27">
        <f t="shared" si="2"/>
        <v>304</v>
      </c>
      <c r="P14" s="27">
        <f t="shared" si="3"/>
        <v>160</v>
      </c>
      <c r="Q14" s="27">
        <f t="shared" si="4"/>
        <v>8</v>
      </c>
      <c r="R14" s="28">
        <f t="shared" si="5"/>
        <v>464</v>
      </c>
      <c r="S14" s="27">
        <v>150</v>
      </c>
      <c r="T14" s="27">
        <v>60</v>
      </c>
      <c r="U14" s="27">
        <v>6</v>
      </c>
      <c r="V14" s="28">
        <f t="shared" si="6"/>
        <v>210</v>
      </c>
      <c r="W14" s="27">
        <v>143</v>
      </c>
      <c r="X14" s="27">
        <v>43</v>
      </c>
      <c r="Y14" s="27">
        <v>9</v>
      </c>
      <c r="Z14" s="28">
        <f t="shared" si="12"/>
        <v>186</v>
      </c>
      <c r="AA14" s="27">
        <f t="shared" si="7"/>
        <v>293</v>
      </c>
      <c r="AB14" s="27">
        <f t="shared" si="8"/>
        <v>103</v>
      </c>
      <c r="AC14" s="27">
        <f t="shared" si="9"/>
        <v>15</v>
      </c>
      <c r="AD14" s="28">
        <f t="shared" si="10"/>
        <v>396</v>
      </c>
      <c r="AE14" s="57">
        <f t="shared" si="11"/>
        <v>860</v>
      </c>
    </row>
    <row r="15" spans="1:31" ht="12.75">
      <c r="A15" s="27">
        <v>9</v>
      </c>
      <c r="B15" s="33" t="s">
        <v>140</v>
      </c>
      <c r="C15" s="34">
        <v>16970</v>
      </c>
      <c r="D15" s="33" t="s">
        <v>32</v>
      </c>
      <c r="E15" s="35">
        <v>741707</v>
      </c>
      <c r="F15" s="35"/>
      <c r="G15" s="27">
        <v>150</v>
      </c>
      <c r="H15" s="27">
        <v>64</v>
      </c>
      <c r="I15" s="27">
        <v>4</v>
      </c>
      <c r="J15" s="28">
        <f t="shared" si="0"/>
        <v>214</v>
      </c>
      <c r="K15" s="27">
        <v>163</v>
      </c>
      <c r="L15" s="27">
        <v>71</v>
      </c>
      <c r="M15" s="27">
        <v>5</v>
      </c>
      <c r="N15" s="28">
        <f t="shared" si="1"/>
        <v>234</v>
      </c>
      <c r="O15" s="27">
        <f t="shared" si="2"/>
        <v>313</v>
      </c>
      <c r="P15" s="27">
        <f t="shared" si="3"/>
        <v>135</v>
      </c>
      <c r="Q15" s="27">
        <f t="shared" si="4"/>
        <v>9</v>
      </c>
      <c r="R15" s="28">
        <f t="shared" si="5"/>
        <v>448</v>
      </c>
      <c r="S15" s="27">
        <v>157</v>
      </c>
      <c r="T15" s="27">
        <v>62</v>
      </c>
      <c r="U15" s="27">
        <v>8</v>
      </c>
      <c r="V15" s="28">
        <f t="shared" si="6"/>
        <v>219</v>
      </c>
      <c r="W15" s="27">
        <v>138</v>
      </c>
      <c r="X15" s="27">
        <v>53</v>
      </c>
      <c r="Y15" s="27">
        <v>9</v>
      </c>
      <c r="Z15" s="28">
        <f t="shared" si="12"/>
        <v>191</v>
      </c>
      <c r="AA15" s="27">
        <f t="shared" si="7"/>
        <v>295</v>
      </c>
      <c r="AB15" s="27">
        <f t="shared" si="8"/>
        <v>115</v>
      </c>
      <c r="AC15" s="27">
        <f t="shared" si="9"/>
        <v>17</v>
      </c>
      <c r="AD15" s="28">
        <f t="shared" si="10"/>
        <v>410</v>
      </c>
      <c r="AE15" s="57">
        <f t="shared" si="11"/>
        <v>858</v>
      </c>
    </row>
    <row r="16" spans="1:31" ht="12.75">
      <c r="A16" s="27">
        <v>10</v>
      </c>
      <c r="B16" s="33" t="s">
        <v>136</v>
      </c>
      <c r="C16" s="34">
        <v>16125</v>
      </c>
      <c r="D16" s="33" t="s">
        <v>32</v>
      </c>
      <c r="E16" s="35">
        <v>82403</v>
      </c>
      <c r="F16" s="35"/>
      <c r="G16" s="27">
        <v>152</v>
      </c>
      <c r="H16" s="27">
        <v>52</v>
      </c>
      <c r="I16" s="27">
        <v>4</v>
      </c>
      <c r="J16" s="28">
        <f t="shared" si="0"/>
        <v>204</v>
      </c>
      <c r="K16" s="27">
        <v>137</v>
      </c>
      <c r="L16" s="27">
        <v>86</v>
      </c>
      <c r="M16" s="27">
        <v>2</v>
      </c>
      <c r="N16" s="28">
        <f t="shared" si="1"/>
        <v>223</v>
      </c>
      <c r="O16" s="27">
        <f t="shared" si="2"/>
        <v>289</v>
      </c>
      <c r="P16" s="27">
        <f t="shared" si="3"/>
        <v>138</v>
      </c>
      <c r="Q16" s="27">
        <f t="shared" si="4"/>
        <v>6</v>
      </c>
      <c r="R16" s="28">
        <f t="shared" si="5"/>
        <v>427</v>
      </c>
      <c r="S16" s="27">
        <v>131</v>
      </c>
      <c r="T16" s="27">
        <v>63</v>
      </c>
      <c r="U16" s="27">
        <v>5</v>
      </c>
      <c r="V16" s="28">
        <f t="shared" si="6"/>
        <v>194</v>
      </c>
      <c r="W16" s="27">
        <v>160</v>
      </c>
      <c r="X16" s="27">
        <v>70</v>
      </c>
      <c r="Y16" s="27">
        <v>2</v>
      </c>
      <c r="Z16" s="28">
        <f>SUM(W16:X16)</f>
        <v>230</v>
      </c>
      <c r="AA16" s="27">
        <f t="shared" si="7"/>
        <v>291</v>
      </c>
      <c r="AB16" s="27">
        <f t="shared" si="8"/>
        <v>133</v>
      </c>
      <c r="AC16" s="27">
        <f t="shared" si="9"/>
        <v>7</v>
      </c>
      <c r="AD16" s="28">
        <f t="shared" si="10"/>
        <v>424</v>
      </c>
      <c r="AE16" s="57">
        <f t="shared" si="11"/>
        <v>851</v>
      </c>
    </row>
    <row r="17" spans="1:31" ht="12.75">
      <c r="A17" s="27">
        <v>11</v>
      </c>
      <c r="B17" s="33" t="s">
        <v>139</v>
      </c>
      <c r="C17" s="34">
        <v>16219</v>
      </c>
      <c r="D17" s="33" t="s">
        <v>53</v>
      </c>
      <c r="E17" s="35">
        <v>653409</v>
      </c>
      <c r="F17" s="35"/>
      <c r="G17" s="27">
        <v>160</v>
      </c>
      <c r="H17" s="27">
        <v>79</v>
      </c>
      <c r="I17" s="27">
        <v>5</v>
      </c>
      <c r="J17" s="28">
        <f t="shared" si="0"/>
        <v>239</v>
      </c>
      <c r="K17" s="27">
        <v>155</v>
      </c>
      <c r="L17" s="27">
        <v>53</v>
      </c>
      <c r="M17" s="27">
        <v>4</v>
      </c>
      <c r="N17" s="28">
        <f t="shared" si="1"/>
        <v>208</v>
      </c>
      <c r="O17" s="27">
        <f t="shared" si="2"/>
        <v>315</v>
      </c>
      <c r="P17" s="27">
        <f t="shared" si="3"/>
        <v>132</v>
      </c>
      <c r="Q17" s="27">
        <f t="shared" si="4"/>
        <v>9</v>
      </c>
      <c r="R17" s="28">
        <f t="shared" si="5"/>
        <v>447</v>
      </c>
      <c r="S17" s="27">
        <v>140</v>
      </c>
      <c r="T17" s="27">
        <v>62</v>
      </c>
      <c r="U17" s="27">
        <v>6</v>
      </c>
      <c r="V17" s="28">
        <f t="shared" si="6"/>
        <v>202</v>
      </c>
      <c r="W17" s="27">
        <v>150</v>
      </c>
      <c r="X17" s="27">
        <v>44</v>
      </c>
      <c r="Y17" s="27">
        <v>6</v>
      </c>
      <c r="Z17" s="28">
        <v>194</v>
      </c>
      <c r="AA17" s="27">
        <f t="shared" si="7"/>
        <v>290</v>
      </c>
      <c r="AB17" s="27">
        <f t="shared" si="8"/>
        <v>106</v>
      </c>
      <c r="AC17" s="27">
        <f t="shared" si="9"/>
        <v>12</v>
      </c>
      <c r="AD17" s="28">
        <f t="shared" si="10"/>
        <v>396</v>
      </c>
      <c r="AE17" s="57">
        <f t="shared" si="11"/>
        <v>843</v>
      </c>
    </row>
    <row r="18" spans="1:31" ht="12.75">
      <c r="A18" s="27">
        <v>12</v>
      </c>
      <c r="B18" s="33" t="s">
        <v>138</v>
      </c>
      <c r="C18" s="34">
        <v>15617</v>
      </c>
      <c r="D18" s="33" t="s">
        <v>97</v>
      </c>
      <c r="E18" s="35">
        <v>77537</v>
      </c>
      <c r="F18" s="35"/>
      <c r="G18" s="27">
        <v>146</v>
      </c>
      <c r="H18" s="27">
        <v>81</v>
      </c>
      <c r="I18" s="27">
        <v>4</v>
      </c>
      <c r="J18" s="28">
        <f t="shared" si="0"/>
        <v>227</v>
      </c>
      <c r="K18" s="27">
        <v>144</v>
      </c>
      <c r="L18" s="27">
        <v>72</v>
      </c>
      <c r="M18" s="27">
        <v>3</v>
      </c>
      <c r="N18" s="28">
        <f t="shared" si="1"/>
        <v>216</v>
      </c>
      <c r="O18" s="27">
        <f t="shared" si="2"/>
        <v>290</v>
      </c>
      <c r="P18" s="27">
        <f t="shared" si="3"/>
        <v>153</v>
      </c>
      <c r="Q18" s="27">
        <f t="shared" si="4"/>
        <v>7</v>
      </c>
      <c r="R18" s="28">
        <f t="shared" si="5"/>
        <v>443</v>
      </c>
      <c r="S18" s="27">
        <v>132</v>
      </c>
      <c r="T18" s="27">
        <v>51</v>
      </c>
      <c r="U18" s="27">
        <v>6</v>
      </c>
      <c r="V18" s="28">
        <f t="shared" si="6"/>
        <v>183</v>
      </c>
      <c r="W18" s="27">
        <v>129</v>
      </c>
      <c r="X18" s="27">
        <v>45</v>
      </c>
      <c r="Y18" s="27">
        <v>11</v>
      </c>
      <c r="Z18" s="28">
        <f t="shared" si="12"/>
        <v>174</v>
      </c>
      <c r="AA18" s="27">
        <f t="shared" si="7"/>
        <v>261</v>
      </c>
      <c r="AB18" s="27">
        <f t="shared" si="8"/>
        <v>96</v>
      </c>
      <c r="AC18" s="27">
        <f t="shared" si="9"/>
        <v>17</v>
      </c>
      <c r="AD18" s="28">
        <f t="shared" si="10"/>
        <v>357</v>
      </c>
      <c r="AE18" s="57">
        <f t="shared" si="11"/>
        <v>800</v>
      </c>
    </row>
    <row r="19" spans="1:31" ht="12.75">
      <c r="A19" s="27">
        <v>13</v>
      </c>
      <c r="B19" s="33" t="s">
        <v>134</v>
      </c>
      <c r="C19" s="34">
        <v>12478</v>
      </c>
      <c r="D19" s="33" t="s">
        <v>26</v>
      </c>
      <c r="E19" s="35">
        <v>746419</v>
      </c>
      <c r="F19" s="35" t="s">
        <v>115</v>
      </c>
      <c r="G19" s="27">
        <v>146</v>
      </c>
      <c r="H19" s="27">
        <v>75</v>
      </c>
      <c r="I19" s="27">
        <v>4</v>
      </c>
      <c r="J19" s="28">
        <f t="shared" si="0"/>
        <v>221</v>
      </c>
      <c r="K19" s="27">
        <v>143</v>
      </c>
      <c r="L19" s="27">
        <v>62</v>
      </c>
      <c r="M19" s="27">
        <v>5</v>
      </c>
      <c r="N19" s="28">
        <f t="shared" si="1"/>
        <v>205</v>
      </c>
      <c r="O19" s="27">
        <f t="shared" si="2"/>
        <v>289</v>
      </c>
      <c r="P19" s="27">
        <f t="shared" si="3"/>
        <v>137</v>
      </c>
      <c r="Q19" s="27">
        <f t="shared" si="4"/>
        <v>9</v>
      </c>
      <c r="R19" s="28">
        <f t="shared" si="5"/>
        <v>426</v>
      </c>
      <c r="S19" s="27"/>
      <c r="T19" s="27"/>
      <c r="U19" s="27"/>
      <c r="V19" s="28">
        <f t="shared" si="6"/>
        <v>0</v>
      </c>
      <c r="W19" s="27"/>
      <c r="X19" s="27"/>
      <c r="Y19" s="27"/>
      <c r="Z19" s="28">
        <f t="shared" si="12"/>
        <v>0</v>
      </c>
      <c r="AA19" s="27">
        <f t="shared" si="7"/>
        <v>0</v>
      </c>
      <c r="AB19" s="27">
        <f t="shared" si="8"/>
        <v>0</v>
      </c>
      <c r="AC19" s="27">
        <f t="shared" si="9"/>
        <v>0</v>
      </c>
      <c r="AD19" s="28">
        <f t="shared" si="10"/>
        <v>0</v>
      </c>
      <c r="AE19" s="57">
        <f t="shared" si="11"/>
        <v>426</v>
      </c>
    </row>
    <row r="20" spans="1:31" ht="12.75">
      <c r="A20" s="27">
        <v>14</v>
      </c>
      <c r="B20" s="33" t="s">
        <v>133</v>
      </c>
      <c r="C20" s="34">
        <v>17353</v>
      </c>
      <c r="D20" s="33" t="s">
        <v>32</v>
      </c>
      <c r="E20" s="35">
        <v>82401</v>
      </c>
      <c r="F20" s="35"/>
      <c r="G20" s="27">
        <v>150</v>
      </c>
      <c r="H20" s="27">
        <v>59</v>
      </c>
      <c r="I20" s="27">
        <v>2</v>
      </c>
      <c r="J20" s="28">
        <f t="shared" si="0"/>
        <v>209</v>
      </c>
      <c r="K20" s="27">
        <v>153</v>
      </c>
      <c r="L20" s="27">
        <v>63</v>
      </c>
      <c r="M20" s="27">
        <v>0</v>
      </c>
      <c r="N20" s="28">
        <f t="shared" si="1"/>
        <v>216</v>
      </c>
      <c r="O20" s="27">
        <f t="shared" si="2"/>
        <v>303</v>
      </c>
      <c r="P20" s="27">
        <f t="shared" si="3"/>
        <v>122</v>
      </c>
      <c r="Q20" s="27">
        <f t="shared" si="4"/>
        <v>2</v>
      </c>
      <c r="R20" s="28">
        <f t="shared" si="5"/>
        <v>425</v>
      </c>
      <c r="S20" s="27"/>
      <c r="T20" s="27"/>
      <c r="U20" s="27"/>
      <c r="V20" s="28">
        <f t="shared" si="6"/>
        <v>0</v>
      </c>
      <c r="W20" s="27"/>
      <c r="X20" s="27"/>
      <c r="Y20" s="27"/>
      <c r="Z20" s="28">
        <f t="shared" si="12"/>
        <v>0</v>
      </c>
      <c r="AA20" s="27">
        <f t="shared" si="7"/>
        <v>0</v>
      </c>
      <c r="AB20" s="27">
        <f t="shared" si="8"/>
        <v>0</v>
      </c>
      <c r="AC20" s="27">
        <f t="shared" si="9"/>
        <v>0</v>
      </c>
      <c r="AD20" s="28">
        <f t="shared" si="10"/>
        <v>0</v>
      </c>
      <c r="AE20" s="57">
        <f t="shared" si="11"/>
        <v>425</v>
      </c>
    </row>
    <row r="21" spans="1:31" ht="12.75">
      <c r="A21" s="27">
        <v>15</v>
      </c>
      <c r="B21" s="30" t="s">
        <v>132</v>
      </c>
      <c r="C21" s="31">
        <v>13979</v>
      </c>
      <c r="D21" s="30" t="s">
        <v>55</v>
      </c>
      <c r="E21" s="29">
        <v>603011</v>
      </c>
      <c r="F21" s="29" t="s">
        <v>115</v>
      </c>
      <c r="G21" s="27">
        <v>151</v>
      </c>
      <c r="H21" s="27">
        <v>62</v>
      </c>
      <c r="I21" s="27">
        <v>5</v>
      </c>
      <c r="J21" s="28">
        <f t="shared" si="0"/>
        <v>213</v>
      </c>
      <c r="K21" s="27">
        <v>146</v>
      </c>
      <c r="L21" s="27">
        <v>62</v>
      </c>
      <c r="M21" s="27">
        <v>4</v>
      </c>
      <c r="N21" s="28">
        <f t="shared" si="1"/>
        <v>208</v>
      </c>
      <c r="O21" s="27">
        <f t="shared" si="2"/>
        <v>297</v>
      </c>
      <c r="P21" s="27">
        <f t="shared" si="3"/>
        <v>124</v>
      </c>
      <c r="Q21" s="27">
        <f t="shared" si="4"/>
        <v>9</v>
      </c>
      <c r="R21" s="28">
        <f t="shared" si="5"/>
        <v>421</v>
      </c>
      <c r="S21" s="27"/>
      <c r="T21" s="27"/>
      <c r="U21" s="27"/>
      <c r="V21" s="28">
        <f t="shared" si="6"/>
        <v>0</v>
      </c>
      <c r="W21" s="27"/>
      <c r="X21" s="27"/>
      <c r="Y21" s="27"/>
      <c r="Z21" s="28">
        <f t="shared" si="12"/>
        <v>0</v>
      </c>
      <c r="AA21" s="27">
        <f t="shared" si="7"/>
        <v>0</v>
      </c>
      <c r="AB21" s="27">
        <f t="shared" si="8"/>
        <v>0</v>
      </c>
      <c r="AC21" s="27">
        <f t="shared" si="9"/>
        <v>0</v>
      </c>
      <c r="AD21" s="28">
        <f t="shared" si="10"/>
        <v>0</v>
      </c>
      <c r="AE21" s="57">
        <f t="shared" si="11"/>
        <v>421</v>
      </c>
    </row>
    <row r="22" ht="12.75">
      <c r="A22" s="43"/>
    </row>
  </sheetData>
  <mergeCells count="6">
    <mergeCell ref="W5:Z5"/>
    <mergeCell ref="AA5:AD5"/>
    <mergeCell ref="G5:J5"/>
    <mergeCell ref="K5:N5"/>
    <mergeCell ref="O5:R5"/>
    <mergeCell ref="S5:V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zoomScale="95" zoomScaleNormal="95" workbookViewId="0" topLeftCell="A1">
      <selection activeCell="T24" sqref="T24"/>
    </sheetView>
  </sheetViews>
  <sheetFormatPr defaultColWidth="11.421875" defaultRowHeight="12.75"/>
  <cols>
    <col min="1" max="1" width="4.00390625" style="0" customWidth="1"/>
    <col min="2" max="2" width="18.57421875" style="0" customWidth="1"/>
    <col min="3" max="3" width="11.00390625" style="0" customWidth="1"/>
    <col min="4" max="4" width="14.57421875" style="0" customWidth="1"/>
    <col min="5" max="5" width="8.421875" style="0" customWidth="1"/>
    <col min="6" max="14" width="5.7109375" style="0" hidden="1" customWidth="1"/>
    <col min="15" max="15" width="5.7109375" style="0" customWidth="1"/>
    <col min="16" max="16" width="5.7109375" style="0" hidden="1" customWidth="1"/>
    <col min="17" max="17" width="6.57421875" style="0" customWidth="1"/>
    <col min="18" max="28" width="5.7109375" style="0" customWidth="1"/>
    <col min="29" max="29" width="6.7109375" style="0" customWidth="1"/>
  </cols>
  <sheetData>
    <row r="1" ht="30">
      <c r="A1" s="14" t="s">
        <v>47</v>
      </c>
    </row>
    <row r="3" spans="1:36" ht="20.25">
      <c r="A3" s="15" t="s">
        <v>48</v>
      </c>
      <c r="C3" s="15" t="s">
        <v>49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151</v>
      </c>
      <c r="P3" s="15"/>
      <c r="Q3" s="15"/>
      <c r="R3" s="15"/>
      <c r="S3" s="15"/>
      <c r="T3" s="15"/>
      <c r="U3" s="15"/>
      <c r="V3" s="15"/>
      <c r="W3" s="15"/>
      <c r="X3" s="15" t="s">
        <v>50</v>
      </c>
      <c r="Y3" s="15"/>
      <c r="Z3" s="15"/>
      <c r="AA3" s="15"/>
      <c r="AB3" s="15"/>
      <c r="AC3" s="15"/>
      <c r="AD3" s="15"/>
      <c r="AE3" s="15"/>
      <c r="AF3" s="15"/>
      <c r="AG3" s="15"/>
      <c r="AI3" s="15"/>
      <c r="AJ3" s="15"/>
    </row>
    <row r="5" spans="1:30" ht="20.25">
      <c r="A5" s="20"/>
      <c r="B5" s="21"/>
      <c r="C5" s="21"/>
      <c r="D5" s="20"/>
      <c r="E5" s="20"/>
      <c r="F5" s="158" t="s">
        <v>0</v>
      </c>
      <c r="G5" s="159"/>
      <c r="H5" s="159"/>
      <c r="I5" s="160"/>
      <c r="J5" s="159" t="s">
        <v>1</v>
      </c>
      <c r="K5" s="159"/>
      <c r="L5" s="159"/>
      <c r="M5" s="160"/>
      <c r="N5" s="154" t="s">
        <v>45</v>
      </c>
      <c r="O5" s="156"/>
      <c r="P5" s="156"/>
      <c r="Q5" s="157"/>
      <c r="R5" s="135" t="s">
        <v>0</v>
      </c>
      <c r="S5" s="154"/>
      <c r="T5" s="154"/>
      <c r="U5" s="155"/>
      <c r="V5" s="154" t="s">
        <v>1</v>
      </c>
      <c r="W5" s="154"/>
      <c r="X5" s="154"/>
      <c r="Y5" s="155"/>
      <c r="Z5" s="154" t="s">
        <v>87</v>
      </c>
      <c r="AA5" s="156"/>
      <c r="AB5" s="156"/>
      <c r="AC5" s="157"/>
      <c r="AD5" s="22" t="s">
        <v>4</v>
      </c>
    </row>
    <row r="6" spans="1:30" ht="12.75">
      <c r="A6" s="94" t="s">
        <v>5</v>
      </c>
      <c r="B6" s="95" t="s">
        <v>6</v>
      </c>
      <c r="C6" s="96" t="s">
        <v>74</v>
      </c>
      <c r="D6" s="97" t="s">
        <v>8</v>
      </c>
      <c r="E6" s="98" t="s">
        <v>9</v>
      </c>
      <c r="F6" s="99" t="s">
        <v>10</v>
      </c>
      <c r="G6" s="100" t="s">
        <v>11</v>
      </c>
      <c r="H6" s="100" t="s">
        <v>14</v>
      </c>
      <c r="I6" s="101" t="s">
        <v>13</v>
      </c>
      <c r="J6" s="99" t="s">
        <v>10</v>
      </c>
      <c r="K6" s="100" t="s">
        <v>11</v>
      </c>
      <c r="L6" s="100" t="s">
        <v>14</v>
      </c>
      <c r="M6" s="101" t="s">
        <v>13</v>
      </c>
      <c r="N6" s="99" t="s">
        <v>10</v>
      </c>
      <c r="O6" s="100" t="s">
        <v>11</v>
      </c>
      <c r="P6" s="100" t="s">
        <v>14</v>
      </c>
      <c r="Q6" s="101" t="s">
        <v>4</v>
      </c>
      <c r="R6" s="99" t="s">
        <v>10</v>
      </c>
      <c r="S6" s="100" t="s">
        <v>11</v>
      </c>
      <c r="T6" s="100" t="s">
        <v>14</v>
      </c>
      <c r="U6" s="101" t="s">
        <v>13</v>
      </c>
      <c r="V6" s="99" t="s">
        <v>10</v>
      </c>
      <c r="W6" s="100" t="s">
        <v>11</v>
      </c>
      <c r="X6" s="100" t="s">
        <v>14</v>
      </c>
      <c r="Y6" s="101" t="s">
        <v>13</v>
      </c>
      <c r="Z6" s="99" t="s">
        <v>10</v>
      </c>
      <c r="AA6" s="100" t="s">
        <v>11</v>
      </c>
      <c r="AB6" s="100" t="s">
        <v>14</v>
      </c>
      <c r="AC6" s="101" t="s">
        <v>4</v>
      </c>
      <c r="AD6" s="102" t="s">
        <v>72</v>
      </c>
    </row>
    <row r="7" spans="1:30" ht="12.75">
      <c r="A7" s="8">
        <v>1</v>
      </c>
      <c r="B7" s="23" t="s">
        <v>75</v>
      </c>
      <c r="C7" s="16">
        <v>32482</v>
      </c>
      <c r="D7" s="19" t="s">
        <v>26</v>
      </c>
      <c r="E7" s="8">
        <v>813234</v>
      </c>
      <c r="F7" s="8">
        <v>145</v>
      </c>
      <c r="G7" s="8">
        <v>80</v>
      </c>
      <c r="H7" s="8">
        <v>0</v>
      </c>
      <c r="I7" s="8">
        <f aca="true" t="shared" si="0" ref="I7:I17">F7+G7</f>
        <v>225</v>
      </c>
      <c r="J7" s="8">
        <v>161</v>
      </c>
      <c r="K7" s="8">
        <v>69</v>
      </c>
      <c r="L7" s="8">
        <v>1</v>
      </c>
      <c r="M7" s="8">
        <f aca="true" t="shared" si="1" ref="M7:M17">J7+K7</f>
        <v>230</v>
      </c>
      <c r="N7" s="8">
        <f aca="true" t="shared" si="2" ref="N7:Q17">J7+F7</f>
        <v>306</v>
      </c>
      <c r="O7" s="8">
        <f t="shared" si="2"/>
        <v>149</v>
      </c>
      <c r="P7" s="8">
        <f t="shared" si="2"/>
        <v>1</v>
      </c>
      <c r="Q7" s="24">
        <f t="shared" si="2"/>
        <v>455</v>
      </c>
      <c r="R7" s="8">
        <v>167</v>
      </c>
      <c r="S7" s="8">
        <v>61</v>
      </c>
      <c r="T7" s="8">
        <v>3</v>
      </c>
      <c r="U7" s="8">
        <f>SUM(R7:S7)</f>
        <v>228</v>
      </c>
      <c r="V7" s="8">
        <v>154</v>
      </c>
      <c r="W7" s="8">
        <v>96</v>
      </c>
      <c r="X7" s="8">
        <v>0</v>
      </c>
      <c r="Y7" s="8">
        <f>SUM(V7:W7)</f>
        <v>250</v>
      </c>
      <c r="Z7" s="8">
        <f>SUM(R7,V7)</f>
        <v>321</v>
      </c>
      <c r="AA7" s="8">
        <f>SUM(S7,W7)</f>
        <v>157</v>
      </c>
      <c r="AB7" s="8">
        <f>SUM(T7,X7)</f>
        <v>3</v>
      </c>
      <c r="AC7" s="24">
        <f>SUM(U7,Y7)</f>
        <v>478</v>
      </c>
      <c r="AD7" s="25">
        <f>SUM(Q7,AC7)</f>
        <v>933</v>
      </c>
    </row>
    <row r="8" spans="1:30" ht="12.75">
      <c r="A8" s="8">
        <v>2</v>
      </c>
      <c r="B8" s="23" t="s">
        <v>77</v>
      </c>
      <c r="C8" s="16">
        <v>33016</v>
      </c>
      <c r="D8" s="19" t="s">
        <v>16</v>
      </c>
      <c r="E8" s="8">
        <v>838516</v>
      </c>
      <c r="F8" s="8">
        <v>153</v>
      </c>
      <c r="G8" s="8">
        <v>79</v>
      </c>
      <c r="H8" s="8">
        <v>1</v>
      </c>
      <c r="I8" s="8">
        <f t="shared" si="0"/>
        <v>232</v>
      </c>
      <c r="J8" s="8">
        <v>142</v>
      </c>
      <c r="K8" s="8">
        <v>78</v>
      </c>
      <c r="L8" s="8">
        <v>0</v>
      </c>
      <c r="M8" s="8">
        <f t="shared" si="1"/>
        <v>220</v>
      </c>
      <c r="N8" s="8">
        <f t="shared" si="2"/>
        <v>295</v>
      </c>
      <c r="O8" s="8">
        <f t="shared" si="2"/>
        <v>157</v>
      </c>
      <c r="P8" s="8">
        <f t="shared" si="2"/>
        <v>1</v>
      </c>
      <c r="Q8" s="24">
        <f t="shared" si="2"/>
        <v>452</v>
      </c>
      <c r="R8" s="8">
        <v>154</v>
      </c>
      <c r="S8" s="8">
        <v>71</v>
      </c>
      <c r="T8" s="8">
        <v>2</v>
      </c>
      <c r="U8" s="8">
        <f aca="true" t="shared" si="3" ref="U8:U17">SUM(R8:S8)</f>
        <v>225</v>
      </c>
      <c r="V8" s="8">
        <v>161</v>
      </c>
      <c r="W8" s="8">
        <v>78</v>
      </c>
      <c r="X8" s="8">
        <v>1</v>
      </c>
      <c r="Y8" s="8">
        <f aca="true" t="shared" si="4" ref="Y8:Y17">SUM(V8:W8)</f>
        <v>239</v>
      </c>
      <c r="Z8" s="8">
        <f aca="true" t="shared" si="5" ref="Z8:Z17">SUM(R8,V8)</f>
        <v>315</v>
      </c>
      <c r="AA8" s="8">
        <f aca="true" t="shared" si="6" ref="AA8:AA17">SUM(S8,W8)</f>
        <v>149</v>
      </c>
      <c r="AB8" s="8">
        <f aca="true" t="shared" si="7" ref="AB8:AB17">SUM(T8,X8)</f>
        <v>3</v>
      </c>
      <c r="AC8" s="24">
        <f aca="true" t="shared" si="8" ref="AC8:AC17">SUM(U8,Y8)</f>
        <v>464</v>
      </c>
      <c r="AD8" s="25">
        <f aca="true" t="shared" si="9" ref="AD8:AD17">SUM(Q8,AC8)</f>
        <v>916</v>
      </c>
    </row>
    <row r="9" spans="1:30" ht="12.75">
      <c r="A9" s="8">
        <v>3</v>
      </c>
      <c r="B9" s="23" t="s">
        <v>78</v>
      </c>
      <c r="C9" s="16">
        <v>33007</v>
      </c>
      <c r="D9" s="19" t="s">
        <v>16</v>
      </c>
      <c r="E9" s="8">
        <v>838514</v>
      </c>
      <c r="F9" s="8">
        <v>159</v>
      </c>
      <c r="G9" s="8">
        <v>70</v>
      </c>
      <c r="H9" s="8">
        <v>2</v>
      </c>
      <c r="I9" s="8">
        <f t="shared" si="0"/>
        <v>229</v>
      </c>
      <c r="J9" s="8">
        <v>151</v>
      </c>
      <c r="K9" s="8">
        <v>63</v>
      </c>
      <c r="L9" s="8">
        <v>1</v>
      </c>
      <c r="M9" s="8">
        <f t="shared" si="1"/>
        <v>214</v>
      </c>
      <c r="N9" s="8">
        <f t="shared" si="2"/>
        <v>310</v>
      </c>
      <c r="O9" s="8">
        <f t="shared" si="2"/>
        <v>133</v>
      </c>
      <c r="P9" s="8">
        <f t="shared" si="2"/>
        <v>3</v>
      </c>
      <c r="Q9" s="24">
        <f t="shared" si="2"/>
        <v>443</v>
      </c>
      <c r="R9" s="8">
        <v>148</v>
      </c>
      <c r="S9" s="8">
        <v>71</v>
      </c>
      <c r="T9" s="8">
        <v>5</v>
      </c>
      <c r="U9" s="8">
        <f t="shared" si="3"/>
        <v>219</v>
      </c>
      <c r="V9" s="8">
        <v>144</v>
      </c>
      <c r="W9" s="8">
        <v>70</v>
      </c>
      <c r="X9" s="8">
        <v>2</v>
      </c>
      <c r="Y9" s="8">
        <f>SUM(V9:X9)-2</f>
        <v>214</v>
      </c>
      <c r="Z9" s="8">
        <f t="shared" si="5"/>
        <v>292</v>
      </c>
      <c r="AA9" s="8">
        <f t="shared" si="6"/>
        <v>141</v>
      </c>
      <c r="AB9" s="8">
        <f t="shared" si="7"/>
        <v>7</v>
      </c>
      <c r="AC9" s="24">
        <f t="shared" si="8"/>
        <v>433</v>
      </c>
      <c r="AD9" s="25">
        <f t="shared" si="9"/>
        <v>876</v>
      </c>
    </row>
    <row r="10" spans="1:30" ht="12.75">
      <c r="A10" s="8">
        <v>4</v>
      </c>
      <c r="B10" s="23" t="s">
        <v>76</v>
      </c>
      <c r="C10" s="16">
        <v>32756</v>
      </c>
      <c r="D10" s="19" t="s">
        <v>16</v>
      </c>
      <c r="E10" s="8">
        <v>844882</v>
      </c>
      <c r="F10" s="8">
        <v>158</v>
      </c>
      <c r="G10" s="8">
        <v>75</v>
      </c>
      <c r="H10" s="8">
        <v>2</v>
      </c>
      <c r="I10" s="8">
        <f t="shared" si="0"/>
        <v>233</v>
      </c>
      <c r="J10" s="8">
        <v>162</v>
      </c>
      <c r="K10" s="8">
        <v>59</v>
      </c>
      <c r="L10" s="8">
        <v>2</v>
      </c>
      <c r="M10" s="8">
        <f t="shared" si="1"/>
        <v>221</v>
      </c>
      <c r="N10" s="8">
        <f t="shared" si="2"/>
        <v>320</v>
      </c>
      <c r="O10" s="8">
        <f t="shared" si="2"/>
        <v>134</v>
      </c>
      <c r="P10" s="8">
        <f t="shared" si="2"/>
        <v>4</v>
      </c>
      <c r="Q10" s="24">
        <f t="shared" si="2"/>
        <v>454</v>
      </c>
      <c r="R10" s="8">
        <v>136</v>
      </c>
      <c r="S10" s="8">
        <v>54</v>
      </c>
      <c r="T10" s="8">
        <v>3</v>
      </c>
      <c r="U10" s="8">
        <f t="shared" si="3"/>
        <v>190</v>
      </c>
      <c r="V10" s="8">
        <v>141</v>
      </c>
      <c r="W10" s="8">
        <v>63</v>
      </c>
      <c r="X10" s="8">
        <v>4</v>
      </c>
      <c r="Y10" s="8">
        <f>SUM(V10:X10)-4</f>
        <v>204</v>
      </c>
      <c r="Z10" s="8">
        <f t="shared" si="5"/>
        <v>277</v>
      </c>
      <c r="AA10" s="8">
        <f t="shared" si="6"/>
        <v>117</v>
      </c>
      <c r="AB10" s="8">
        <f t="shared" si="7"/>
        <v>7</v>
      </c>
      <c r="AC10" s="24">
        <f t="shared" si="8"/>
        <v>394</v>
      </c>
      <c r="AD10" s="25">
        <f t="shared" si="9"/>
        <v>848</v>
      </c>
    </row>
    <row r="11" spans="1:30" ht="13.5" thickBot="1">
      <c r="A11" s="163">
        <v>5</v>
      </c>
      <c r="B11" s="174" t="s">
        <v>79</v>
      </c>
      <c r="C11" s="165">
        <v>32318</v>
      </c>
      <c r="D11" s="164" t="s">
        <v>26</v>
      </c>
      <c r="E11" s="163">
        <v>797959</v>
      </c>
      <c r="F11" s="163">
        <v>132</v>
      </c>
      <c r="G11" s="163">
        <v>68</v>
      </c>
      <c r="H11" s="163">
        <v>1</v>
      </c>
      <c r="I11" s="163">
        <f t="shared" si="0"/>
        <v>200</v>
      </c>
      <c r="J11" s="163">
        <v>146</v>
      </c>
      <c r="K11" s="163">
        <v>68</v>
      </c>
      <c r="L11" s="163">
        <v>4</v>
      </c>
      <c r="M11" s="163">
        <f t="shared" si="1"/>
        <v>214</v>
      </c>
      <c r="N11" s="163">
        <f t="shared" si="2"/>
        <v>278</v>
      </c>
      <c r="O11" s="163">
        <f t="shared" si="2"/>
        <v>136</v>
      </c>
      <c r="P11" s="163">
        <f t="shared" si="2"/>
        <v>5</v>
      </c>
      <c r="Q11" s="175">
        <f t="shared" si="2"/>
        <v>414</v>
      </c>
      <c r="R11" s="163">
        <v>144</v>
      </c>
      <c r="S11" s="163">
        <v>72</v>
      </c>
      <c r="T11" s="163">
        <v>1</v>
      </c>
      <c r="U11" s="163">
        <f t="shared" si="3"/>
        <v>216</v>
      </c>
      <c r="V11" s="163">
        <v>154</v>
      </c>
      <c r="W11" s="163">
        <v>60</v>
      </c>
      <c r="X11" s="163">
        <v>2</v>
      </c>
      <c r="Y11" s="163">
        <f t="shared" si="4"/>
        <v>214</v>
      </c>
      <c r="Z11" s="163">
        <f t="shared" si="5"/>
        <v>298</v>
      </c>
      <c r="AA11" s="163">
        <f t="shared" si="6"/>
        <v>132</v>
      </c>
      <c r="AB11" s="163">
        <f t="shared" si="7"/>
        <v>3</v>
      </c>
      <c r="AC11" s="175">
        <f t="shared" si="8"/>
        <v>430</v>
      </c>
      <c r="AD11" s="166">
        <f t="shared" si="9"/>
        <v>844</v>
      </c>
    </row>
    <row r="12" spans="1:30" ht="13.5" thickTop="1">
      <c r="A12" s="44">
        <v>6</v>
      </c>
      <c r="B12" s="45" t="s">
        <v>80</v>
      </c>
      <c r="C12" s="46">
        <v>32705</v>
      </c>
      <c r="D12" s="47" t="s">
        <v>34</v>
      </c>
      <c r="E12" s="44">
        <v>830817</v>
      </c>
      <c r="F12" s="44">
        <v>130</v>
      </c>
      <c r="G12" s="44">
        <v>70</v>
      </c>
      <c r="H12" s="44">
        <v>4</v>
      </c>
      <c r="I12" s="44">
        <f t="shared" si="0"/>
        <v>200</v>
      </c>
      <c r="J12" s="44">
        <v>133</v>
      </c>
      <c r="K12" s="44">
        <v>71</v>
      </c>
      <c r="L12" s="44">
        <v>2</v>
      </c>
      <c r="M12" s="44">
        <f t="shared" si="1"/>
        <v>204</v>
      </c>
      <c r="N12" s="44">
        <f t="shared" si="2"/>
        <v>263</v>
      </c>
      <c r="O12" s="44">
        <f t="shared" si="2"/>
        <v>141</v>
      </c>
      <c r="P12" s="44">
        <f t="shared" si="2"/>
        <v>6</v>
      </c>
      <c r="Q12" s="48">
        <f t="shared" si="2"/>
        <v>404</v>
      </c>
      <c r="R12" s="44">
        <v>157</v>
      </c>
      <c r="S12" s="44">
        <v>53</v>
      </c>
      <c r="T12" s="44">
        <v>3</v>
      </c>
      <c r="U12" s="44">
        <f t="shared" si="3"/>
        <v>210</v>
      </c>
      <c r="V12" s="44">
        <v>144</v>
      </c>
      <c r="W12" s="44">
        <v>61</v>
      </c>
      <c r="X12" s="44">
        <v>4</v>
      </c>
      <c r="Y12" s="44">
        <f>SUM(V12:X12)-4</f>
        <v>205</v>
      </c>
      <c r="Z12" s="44">
        <f t="shared" si="5"/>
        <v>301</v>
      </c>
      <c r="AA12" s="44">
        <f t="shared" si="6"/>
        <v>114</v>
      </c>
      <c r="AB12" s="44">
        <f t="shared" si="7"/>
        <v>7</v>
      </c>
      <c r="AC12" s="48">
        <f t="shared" si="8"/>
        <v>415</v>
      </c>
      <c r="AD12" s="49">
        <f t="shared" si="9"/>
        <v>819</v>
      </c>
    </row>
    <row r="13" spans="1:30" ht="12.75">
      <c r="A13" s="8">
        <v>7</v>
      </c>
      <c r="B13" s="23" t="s">
        <v>81</v>
      </c>
      <c r="C13" s="16">
        <v>32649</v>
      </c>
      <c r="D13" s="19" t="s">
        <v>26</v>
      </c>
      <c r="E13" s="8">
        <v>838520</v>
      </c>
      <c r="F13" s="8">
        <v>139</v>
      </c>
      <c r="G13" s="8">
        <v>52</v>
      </c>
      <c r="H13" s="8">
        <v>0</v>
      </c>
      <c r="I13" s="8">
        <f t="shared" si="0"/>
        <v>191</v>
      </c>
      <c r="J13" s="8">
        <v>123</v>
      </c>
      <c r="K13" s="8">
        <v>71</v>
      </c>
      <c r="L13" s="8">
        <v>3</v>
      </c>
      <c r="M13" s="8">
        <f t="shared" si="1"/>
        <v>194</v>
      </c>
      <c r="N13" s="8">
        <f t="shared" si="2"/>
        <v>262</v>
      </c>
      <c r="O13" s="8">
        <f t="shared" si="2"/>
        <v>123</v>
      </c>
      <c r="P13" s="8">
        <f t="shared" si="2"/>
        <v>3</v>
      </c>
      <c r="Q13" s="24">
        <f t="shared" si="2"/>
        <v>385</v>
      </c>
      <c r="R13" s="8">
        <v>139</v>
      </c>
      <c r="S13" s="8">
        <v>63</v>
      </c>
      <c r="T13" s="8">
        <v>5</v>
      </c>
      <c r="U13" s="8">
        <f t="shared" si="3"/>
        <v>202</v>
      </c>
      <c r="V13" s="8">
        <v>154</v>
      </c>
      <c r="W13" s="8">
        <v>69</v>
      </c>
      <c r="X13" s="8">
        <v>2</v>
      </c>
      <c r="Y13" s="8">
        <f t="shared" si="4"/>
        <v>223</v>
      </c>
      <c r="Z13" s="8">
        <f t="shared" si="5"/>
        <v>293</v>
      </c>
      <c r="AA13" s="8">
        <f t="shared" si="6"/>
        <v>132</v>
      </c>
      <c r="AB13" s="8">
        <f t="shared" si="7"/>
        <v>7</v>
      </c>
      <c r="AC13" s="24">
        <f t="shared" si="8"/>
        <v>425</v>
      </c>
      <c r="AD13" s="25">
        <f t="shared" si="9"/>
        <v>810</v>
      </c>
    </row>
    <row r="14" spans="1:30" ht="12.75">
      <c r="A14" s="8">
        <v>8</v>
      </c>
      <c r="B14" s="23" t="s">
        <v>82</v>
      </c>
      <c r="C14" s="16">
        <v>33056</v>
      </c>
      <c r="D14" s="19" t="s">
        <v>83</v>
      </c>
      <c r="E14" s="8">
        <v>898860</v>
      </c>
      <c r="F14" s="8">
        <v>145</v>
      </c>
      <c r="G14" s="8">
        <v>49</v>
      </c>
      <c r="H14" s="8">
        <v>8</v>
      </c>
      <c r="I14" s="8">
        <f t="shared" si="0"/>
        <v>194</v>
      </c>
      <c r="J14" s="8">
        <v>118</v>
      </c>
      <c r="K14" s="8">
        <v>45</v>
      </c>
      <c r="L14" s="8">
        <v>6</v>
      </c>
      <c r="M14" s="8">
        <f t="shared" si="1"/>
        <v>163</v>
      </c>
      <c r="N14" s="8">
        <f t="shared" si="2"/>
        <v>263</v>
      </c>
      <c r="O14" s="8">
        <f t="shared" si="2"/>
        <v>94</v>
      </c>
      <c r="P14" s="8">
        <f t="shared" si="2"/>
        <v>14</v>
      </c>
      <c r="Q14" s="24">
        <f t="shared" si="2"/>
        <v>357</v>
      </c>
      <c r="R14" s="8">
        <v>145</v>
      </c>
      <c r="S14" s="8">
        <v>67</v>
      </c>
      <c r="T14" s="8">
        <v>4</v>
      </c>
      <c r="U14" s="8">
        <f t="shared" si="3"/>
        <v>212</v>
      </c>
      <c r="V14" s="8">
        <v>141</v>
      </c>
      <c r="W14" s="8">
        <v>52</v>
      </c>
      <c r="X14" s="8">
        <v>4</v>
      </c>
      <c r="Y14" s="8">
        <v>193</v>
      </c>
      <c r="Z14" s="8">
        <f t="shared" si="5"/>
        <v>286</v>
      </c>
      <c r="AA14" s="8">
        <f t="shared" si="6"/>
        <v>119</v>
      </c>
      <c r="AB14" s="8">
        <f t="shared" si="7"/>
        <v>8</v>
      </c>
      <c r="AC14" s="24">
        <f t="shared" si="8"/>
        <v>405</v>
      </c>
      <c r="AD14" s="25">
        <f t="shared" si="9"/>
        <v>762</v>
      </c>
    </row>
    <row r="15" spans="1:30" ht="12.75">
      <c r="A15" s="8">
        <v>9</v>
      </c>
      <c r="B15" s="23" t="s">
        <v>84</v>
      </c>
      <c r="C15" s="16">
        <v>32905</v>
      </c>
      <c r="D15" s="19" t="s">
        <v>53</v>
      </c>
      <c r="E15" s="8">
        <v>9036049</v>
      </c>
      <c r="F15" s="8">
        <v>109</v>
      </c>
      <c r="G15" s="8">
        <v>51</v>
      </c>
      <c r="H15" s="8">
        <v>8</v>
      </c>
      <c r="I15" s="8">
        <f t="shared" si="0"/>
        <v>160</v>
      </c>
      <c r="J15" s="8">
        <v>114</v>
      </c>
      <c r="K15" s="8">
        <v>62</v>
      </c>
      <c r="L15" s="8">
        <v>3</v>
      </c>
      <c r="M15" s="8">
        <f t="shared" si="1"/>
        <v>176</v>
      </c>
      <c r="N15" s="8">
        <f t="shared" si="2"/>
        <v>223</v>
      </c>
      <c r="O15" s="8">
        <f t="shared" si="2"/>
        <v>113</v>
      </c>
      <c r="P15" s="8">
        <f t="shared" si="2"/>
        <v>11</v>
      </c>
      <c r="Q15" s="24">
        <f t="shared" si="2"/>
        <v>336</v>
      </c>
      <c r="R15" s="8"/>
      <c r="S15" s="8"/>
      <c r="T15" s="8"/>
      <c r="U15" s="8">
        <f t="shared" si="3"/>
        <v>0</v>
      </c>
      <c r="V15" s="8"/>
      <c r="W15" s="8"/>
      <c r="X15" s="8"/>
      <c r="Y15" s="8">
        <f t="shared" si="4"/>
        <v>0</v>
      </c>
      <c r="Z15" s="8">
        <f t="shared" si="5"/>
        <v>0</v>
      </c>
      <c r="AA15" s="8">
        <f t="shared" si="6"/>
        <v>0</v>
      </c>
      <c r="AB15" s="8">
        <f t="shared" si="7"/>
        <v>0</v>
      </c>
      <c r="AC15" s="24">
        <f t="shared" si="8"/>
        <v>0</v>
      </c>
      <c r="AD15" s="25">
        <f t="shared" si="9"/>
        <v>336</v>
      </c>
    </row>
    <row r="16" spans="1:30" ht="12.75">
      <c r="A16" s="8">
        <v>10</v>
      </c>
      <c r="B16" s="23" t="s">
        <v>85</v>
      </c>
      <c r="C16" s="16">
        <v>32295</v>
      </c>
      <c r="D16" s="19" t="s">
        <v>83</v>
      </c>
      <c r="E16" s="8">
        <v>838732</v>
      </c>
      <c r="F16" s="8">
        <v>136</v>
      </c>
      <c r="G16" s="8">
        <v>35</v>
      </c>
      <c r="H16" s="8">
        <v>8</v>
      </c>
      <c r="I16" s="8">
        <f t="shared" si="0"/>
        <v>171</v>
      </c>
      <c r="J16" s="8">
        <v>104</v>
      </c>
      <c r="K16" s="8">
        <v>35</v>
      </c>
      <c r="L16" s="8">
        <v>7</v>
      </c>
      <c r="M16" s="8">
        <f t="shared" si="1"/>
        <v>139</v>
      </c>
      <c r="N16" s="8">
        <f t="shared" si="2"/>
        <v>240</v>
      </c>
      <c r="O16" s="8">
        <f t="shared" si="2"/>
        <v>70</v>
      </c>
      <c r="P16" s="8">
        <f t="shared" si="2"/>
        <v>15</v>
      </c>
      <c r="Q16" s="24">
        <f t="shared" si="2"/>
        <v>310</v>
      </c>
      <c r="R16" s="8"/>
      <c r="S16" s="8"/>
      <c r="T16" s="8"/>
      <c r="U16" s="8">
        <f t="shared" si="3"/>
        <v>0</v>
      </c>
      <c r="V16" s="8"/>
      <c r="W16" s="8"/>
      <c r="X16" s="8"/>
      <c r="Y16" s="8">
        <f t="shared" si="4"/>
        <v>0</v>
      </c>
      <c r="Z16" s="8">
        <f t="shared" si="5"/>
        <v>0</v>
      </c>
      <c r="AA16" s="8">
        <f t="shared" si="6"/>
        <v>0</v>
      </c>
      <c r="AB16" s="8">
        <f t="shared" si="7"/>
        <v>0</v>
      </c>
      <c r="AC16" s="24">
        <f t="shared" si="8"/>
        <v>0</v>
      </c>
      <c r="AD16" s="25">
        <f t="shared" si="9"/>
        <v>310</v>
      </c>
    </row>
    <row r="17" spans="1:30" ht="12.75">
      <c r="A17" s="8">
        <v>11</v>
      </c>
      <c r="B17" s="23" t="s">
        <v>86</v>
      </c>
      <c r="C17" s="16">
        <v>33259</v>
      </c>
      <c r="D17" s="19" t="s">
        <v>53</v>
      </c>
      <c r="E17" s="8">
        <v>854633</v>
      </c>
      <c r="F17" s="8"/>
      <c r="G17" s="8"/>
      <c r="H17" s="8"/>
      <c r="I17" s="8">
        <f t="shared" si="0"/>
        <v>0</v>
      </c>
      <c r="J17" s="8"/>
      <c r="K17" s="8"/>
      <c r="L17" s="8"/>
      <c r="M17" s="8">
        <f t="shared" si="1"/>
        <v>0</v>
      </c>
      <c r="N17" s="8">
        <f t="shared" si="2"/>
        <v>0</v>
      </c>
      <c r="O17" s="8">
        <f t="shared" si="2"/>
        <v>0</v>
      </c>
      <c r="P17" s="8">
        <f t="shared" si="2"/>
        <v>0</v>
      </c>
      <c r="Q17" s="24">
        <f t="shared" si="2"/>
        <v>0</v>
      </c>
      <c r="R17" s="8"/>
      <c r="S17" s="8"/>
      <c r="T17" s="8"/>
      <c r="U17" s="8">
        <f t="shared" si="3"/>
        <v>0</v>
      </c>
      <c r="V17" s="8"/>
      <c r="W17" s="8"/>
      <c r="X17" s="8"/>
      <c r="Y17" s="8">
        <f t="shared" si="4"/>
        <v>0</v>
      </c>
      <c r="Z17" s="8">
        <f t="shared" si="5"/>
        <v>0</v>
      </c>
      <c r="AA17" s="8">
        <f t="shared" si="6"/>
        <v>0</v>
      </c>
      <c r="AB17" s="8">
        <f t="shared" si="7"/>
        <v>0</v>
      </c>
      <c r="AC17" s="24">
        <f t="shared" si="8"/>
        <v>0</v>
      </c>
      <c r="AD17" s="25">
        <f t="shared" si="9"/>
        <v>0</v>
      </c>
    </row>
  </sheetData>
  <mergeCells count="6">
    <mergeCell ref="V5:Y5"/>
    <mergeCell ref="Z5:AC5"/>
    <mergeCell ref="F5:I5"/>
    <mergeCell ref="J5:M5"/>
    <mergeCell ref="N5:Q5"/>
    <mergeCell ref="R5:U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"/>
  <sheetViews>
    <sheetView tabSelected="1" zoomScale="90" zoomScaleNormal="90" workbookViewId="0" topLeftCell="A1">
      <selection activeCell="R44" sqref="R44"/>
    </sheetView>
  </sheetViews>
  <sheetFormatPr defaultColWidth="11.421875" defaultRowHeight="12.75"/>
  <cols>
    <col min="1" max="1" width="4.57421875" style="0" customWidth="1"/>
    <col min="2" max="2" width="20.7109375" style="0" customWidth="1"/>
    <col min="3" max="3" width="10.7109375" style="0" customWidth="1"/>
    <col min="4" max="4" width="15.7109375" style="0" customWidth="1"/>
    <col min="5" max="5" width="9.140625" style="0" customWidth="1"/>
    <col min="6" max="14" width="5.7109375" style="0" hidden="1" customWidth="1"/>
    <col min="15" max="15" width="5.7109375" style="0" customWidth="1"/>
    <col min="16" max="16" width="5.7109375" style="0" hidden="1" customWidth="1"/>
    <col min="17" max="17" width="6.8515625" style="0" customWidth="1"/>
    <col min="18" max="28" width="5.7109375" style="0" customWidth="1"/>
    <col min="29" max="29" width="6.8515625" style="0" customWidth="1"/>
  </cols>
  <sheetData>
    <row r="1" ht="30">
      <c r="A1" s="14" t="s">
        <v>47</v>
      </c>
    </row>
    <row r="3" spans="1:36" ht="20.25">
      <c r="A3" s="15" t="s">
        <v>48</v>
      </c>
      <c r="C3" s="15" t="s">
        <v>49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152</v>
      </c>
      <c r="P3" s="15"/>
      <c r="Q3" s="15"/>
      <c r="R3" s="15"/>
      <c r="S3" s="15"/>
      <c r="T3" s="15"/>
      <c r="U3" s="15"/>
      <c r="V3" s="15"/>
      <c r="W3" s="15"/>
      <c r="X3" s="15"/>
      <c r="Y3" s="15" t="s">
        <v>50</v>
      </c>
      <c r="Z3" s="15"/>
      <c r="AA3" s="15"/>
      <c r="AB3" s="15"/>
      <c r="AC3" s="15"/>
      <c r="AD3" s="15"/>
      <c r="AE3" s="15"/>
      <c r="AF3" s="15"/>
      <c r="AG3" s="15"/>
      <c r="AI3" s="15"/>
      <c r="AJ3" s="15"/>
    </row>
    <row r="5" spans="1:30" ht="12.75">
      <c r="A5" s="1"/>
      <c r="B5" s="1"/>
      <c r="C5" s="1"/>
      <c r="D5" s="1"/>
      <c r="E5" s="1"/>
      <c r="F5" s="158" t="s">
        <v>0</v>
      </c>
      <c r="G5" s="159"/>
      <c r="H5" s="159"/>
      <c r="I5" s="160"/>
      <c r="J5" s="159" t="s">
        <v>1</v>
      </c>
      <c r="K5" s="159"/>
      <c r="L5" s="159"/>
      <c r="M5" s="160"/>
      <c r="N5" s="154" t="s">
        <v>45</v>
      </c>
      <c r="O5" s="156"/>
      <c r="P5" s="156"/>
      <c r="Q5" s="157"/>
      <c r="R5" s="135" t="s">
        <v>0</v>
      </c>
      <c r="S5" s="154"/>
      <c r="T5" s="154"/>
      <c r="U5" s="155"/>
      <c r="V5" s="154" t="s">
        <v>1</v>
      </c>
      <c r="W5" s="154"/>
      <c r="X5" s="154"/>
      <c r="Y5" s="155"/>
      <c r="Z5" s="154" t="s">
        <v>46</v>
      </c>
      <c r="AA5" s="156"/>
      <c r="AB5" s="156"/>
      <c r="AC5" s="157"/>
      <c r="AD5" s="26" t="s">
        <v>4</v>
      </c>
    </row>
    <row r="6" spans="1:30" ht="12.75">
      <c r="A6" s="94" t="s">
        <v>5</v>
      </c>
      <c r="B6" s="95" t="s">
        <v>6</v>
      </c>
      <c r="C6" s="98" t="s">
        <v>74</v>
      </c>
      <c r="D6" s="97" t="s">
        <v>8</v>
      </c>
      <c r="E6" s="98" t="s">
        <v>9</v>
      </c>
      <c r="F6" s="103" t="s">
        <v>10</v>
      </c>
      <c r="G6" s="100" t="s">
        <v>11</v>
      </c>
      <c r="H6" s="100" t="s">
        <v>14</v>
      </c>
      <c r="I6" s="101" t="s">
        <v>13</v>
      </c>
      <c r="J6" s="103" t="s">
        <v>10</v>
      </c>
      <c r="K6" s="100" t="s">
        <v>11</v>
      </c>
      <c r="L6" s="100" t="s">
        <v>14</v>
      </c>
      <c r="M6" s="101" t="s">
        <v>13</v>
      </c>
      <c r="N6" s="103" t="s">
        <v>10</v>
      </c>
      <c r="O6" s="100" t="s">
        <v>11</v>
      </c>
      <c r="P6" s="100" t="s">
        <v>14</v>
      </c>
      <c r="Q6" s="101" t="s">
        <v>4</v>
      </c>
      <c r="R6" s="103" t="s">
        <v>10</v>
      </c>
      <c r="S6" s="100" t="s">
        <v>11</v>
      </c>
      <c r="T6" s="100" t="s">
        <v>14</v>
      </c>
      <c r="U6" s="101" t="s">
        <v>13</v>
      </c>
      <c r="V6" s="103" t="s">
        <v>10</v>
      </c>
      <c r="W6" s="100" t="s">
        <v>11</v>
      </c>
      <c r="X6" s="100" t="s">
        <v>14</v>
      </c>
      <c r="Y6" s="101" t="s">
        <v>13</v>
      </c>
      <c r="Z6" s="103" t="s">
        <v>10</v>
      </c>
      <c r="AA6" s="100" t="s">
        <v>11</v>
      </c>
      <c r="AB6" s="100" t="s">
        <v>14</v>
      </c>
      <c r="AC6" s="101" t="s">
        <v>4</v>
      </c>
      <c r="AD6" s="94" t="s">
        <v>72</v>
      </c>
    </row>
    <row r="7" spans="1:30" ht="12.75">
      <c r="A7" s="8">
        <v>1</v>
      </c>
      <c r="B7" s="23" t="s">
        <v>88</v>
      </c>
      <c r="C7" s="16">
        <v>27723</v>
      </c>
      <c r="D7" s="23" t="s">
        <v>59</v>
      </c>
      <c r="E7" s="8">
        <v>631353</v>
      </c>
      <c r="F7" s="8">
        <v>146</v>
      </c>
      <c r="G7" s="8">
        <v>90</v>
      </c>
      <c r="H7" s="8">
        <v>3</v>
      </c>
      <c r="I7" s="8">
        <f aca="true" t="shared" si="0" ref="I7:I23">G7+F7</f>
        <v>236</v>
      </c>
      <c r="J7" s="8">
        <v>153</v>
      </c>
      <c r="K7" s="8">
        <v>80</v>
      </c>
      <c r="L7" s="8">
        <v>1</v>
      </c>
      <c r="M7" s="8">
        <f aca="true" t="shared" si="1" ref="M7:M23">K7+J7</f>
        <v>233</v>
      </c>
      <c r="N7" s="8">
        <f aca="true" t="shared" si="2" ref="N7:Q23">J7+F7</f>
        <v>299</v>
      </c>
      <c r="O7" s="8">
        <f t="shared" si="2"/>
        <v>170</v>
      </c>
      <c r="P7" s="8">
        <f t="shared" si="2"/>
        <v>4</v>
      </c>
      <c r="Q7" s="24">
        <f t="shared" si="2"/>
        <v>469</v>
      </c>
      <c r="R7" s="8">
        <v>154</v>
      </c>
      <c r="S7" s="8">
        <v>54</v>
      </c>
      <c r="T7" s="8">
        <v>3</v>
      </c>
      <c r="U7" s="8">
        <f>SUM(R7:S7)</f>
        <v>208</v>
      </c>
      <c r="V7" s="8">
        <v>159</v>
      </c>
      <c r="W7" s="8">
        <v>79</v>
      </c>
      <c r="X7" s="8">
        <v>2</v>
      </c>
      <c r="Y7" s="8">
        <f>SUM(V7:W7)</f>
        <v>238</v>
      </c>
      <c r="Z7" s="8">
        <f>SUM(R7,V7)</f>
        <v>313</v>
      </c>
      <c r="AA7" s="8">
        <f>SUM(S7,W7)</f>
        <v>133</v>
      </c>
      <c r="AB7" s="8">
        <f>SUM(T7,X7)</f>
        <v>5</v>
      </c>
      <c r="AC7" s="24">
        <f>U7+V7+W7</f>
        <v>446</v>
      </c>
      <c r="AD7" s="25">
        <f>SUM(Q7,AC7)</f>
        <v>915</v>
      </c>
    </row>
    <row r="8" spans="1:30" ht="12.75">
      <c r="A8" s="8">
        <v>2</v>
      </c>
      <c r="B8" s="23" t="s">
        <v>95</v>
      </c>
      <c r="C8" s="16">
        <v>29363</v>
      </c>
      <c r="D8" s="23" t="s">
        <v>59</v>
      </c>
      <c r="E8" s="8">
        <v>728968</v>
      </c>
      <c r="F8" s="8">
        <v>149</v>
      </c>
      <c r="G8" s="8">
        <v>62</v>
      </c>
      <c r="H8" s="8">
        <v>2</v>
      </c>
      <c r="I8" s="8">
        <f t="shared" si="0"/>
        <v>211</v>
      </c>
      <c r="J8" s="8">
        <v>137</v>
      </c>
      <c r="K8" s="8">
        <v>79</v>
      </c>
      <c r="L8" s="8">
        <v>1</v>
      </c>
      <c r="M8" s="8">
        <f t="shared" si="1"/>
        <v>216</v>
      </c>
      <c r="N8" s="8">
        <f t="shared" si="2"/>
        <v>286</v>
      </c>
      <c r="O8" s="8">
        <f t="shared" si="2"/>
        <v>141</v>
      </c>
      <c r="P8" s="8">
        <f t="shared" si="2"/>
        <v>3</v>
      </c>
      <c r="Q8" s="24">
        <f t="shared" si="2"/>
        <v>427</v>
      </c>
      <c r="R8" s="8">
        <v>164</v>
      </c>
      <c r="S8" s="8">
        <v>90</v>
      </c>
      <c r="T8" s="8">
        <v>0</v>
      </c>
      <c r="U8" s="8">
        <f aca="true" t="shared" si="3" ref="U8:U23">SUM(R8:S8)</f>
        <v>254</v>
      </c>
      <c r="V8" s="8">
        <v>146</v>
      </c>
      <c r="W8" s="8">
        <v>85</v>
      </c>
      <c r="X8" s="8">
        <v>1</v>
      </c>
      <c r="Y8" s="8">
        <f>SUM(V8:W8)</f>
        <v>231</v>
      </c>
      <c r="Z8" s="8">
        <f aca="true" t="shared" si="4" ref="Z8:Z23">SUM(R8,V8)</f>
        <v>310</v>
      </c>
      <c r="AA8" s="8">
        <f aca="true" t="shared" si="5" ref="AA8:AA23">SUM(S8,W8)</f>
        <v>175</v>
      </c>
      <c r="AB8" s="8">
        <f aca="true" t="shared" si="6" ref="AB8:AB23">SUM(T8,X8)</f>
        <v>1</v>
      </c>
      <c r="AC8" s="24">
        <f aca="true" t="shared" si="7" ref="AC8:AC23">U8+V8+W8</f>
        <v>485</v>
      </c>
      <c r="AD8" s="25">
        <f aca="true" t="shared" si="8" ref="AD8:AD23">SUM(Q8,AC8)</f>
        <v>912</v>
      </c>
    </row>
    <row r="9" spans="1:30" ht="12.75">
      <c r="A9" s="8">
        <v>3</v>
      </c>
      <c r="B9" s="23" t="s">
        <v>90</v>
      </c>
      <c r="C9" s="16">
        <v>30942</v>
      </c>
      <c r="D9" s="23" t="s">
        <v>26</v>
      </c>
      <c r="E9" s="8">
        <v>791921</v>
      </c>
      <c r="F9" s="8">
        <v>150</v>
      </c>
      <c r="G9" s="8">
        <v>71</v>
      </c>
      <c r="H9" s="8">
        <v>0</v>
      </c>
      <c r="I9" s="8">
        <f t="shared" si="0"/>
        <v>221</v>
      </c>
      <c r="J9" s="8">
        <v>139</v>
      </c>
      <c r="K9" s="8">
        <v>77</v>
      </c>
      <c r="L9" s="8">
        <v>0</v>
      </c>
      <c r="M9" s="8">
        <f t="shared" si="1"/>
        <v>216</v>
      </c>
      <c r="N9" s="8">
        <f t="shared" si="2"/>
        <v>289</v>
      </c>
      <c r="O9" s="8">
        <f t="shared" si="2"/>
        <v>148</v>
      </c>
      <c r="P9" s="8">
        <f t="shared" si="2"/>
        <v>0</v>
      </c>
      <c r="Q9" s="24">
        <f t="shared" si="2"/>
        <v>437</v>
      </c>
      <c r="R9" s="8">
        <v>139</v>
      </c>
      <c r="S9" s="8">
        <v>81</v>
      </c>
      <c r="T9" s="8">
        <v>2</v>
      </c>
      <c r="U9" s="8">
        <f t="shared" si="3"/>
        <v>220</v>
      </c>
      <c r="V9" s="8">
        <v>161</v>
      </c>
      <c r="W9" s="8">
        <v>72</v>
      </c>
      <c r="X9" s="8">
        <v>1</v>
      </c>
      <c r="Y9" s="8">
        <f>SUM(V9:W9)</f>
        <v>233</v>
      </c>
      <c r="Z9" s="8">
        <f t="shared" si="4"/>
        <v>300</v>
      </c>
      <c r="AA9" s="8">
        <f t="shared" si="5"/>
        <v>153</v>
      </c>
      <c r="AB9" s="8">
        <f t="shared" si="6"/>
        <v>3</v>
      </c>
      <c r="AC9" s="24">
        <f t="shared" si="7"/>
        <v>453</v>
      </c>
      <c r="AD9" s="25">
        <f t="shared" si="8"/>
        <v>890</v>
      </c>
    </row>
    <row r="10" spans="1:30" ht="12.75">
      <c r="A10" s="8">
        <v>4</v>
      </c>
      <c r="B10" s="23" t="s">
        <v>93</v>
      </c>
      <c r="C10" s="16">
        <v>25817</v>
      </c>
      <c r="D10" s="23" t="s">
        <v>53</v>
      </c>
      <c r="E10" s="8">
        <v>845006</v>
      </c>
      <c r="F10" s="8">
        <v>147</v>
      </c>
      <c r="G10" s="8">
        <v>61</v>
      </c>
      <c r="H10" s="8">
        <v>1</v>
      </c>
      <c r="I10" s="8">
        <f t="shared" si="0"/>
        <v>208</v>
      </c>
      <c r="J10" s="8">
        <v>151</v>
      </c>
      <c r="K10" s="8">
        <v>71</v>
      </c>
      <c r="L10" s="8">
        <v>0</v>
      </c>
      <c r="M10" s="8">
        <f t="shared" si="1"/>
        <v>222</v>
      </c>
      <c r="N10" s="8">
        <f t="shared" si="2"/>
        <v>298</v>
      </c>
      <c r="O10" s="8">
        <f t="shared" si="2"/>
        <v>132</v>
      </c>
      <c r="P10" s="8">
        <f t="shared" si="2"/>
        <v>1</v>
      </c>
      <c r="Q10" s="24">
        <f t="shared" si="2"/>
        <v>430</v>
      </c>
      <c r="R10" s="8">
        <v>160</v>
      </c>
      <c r="S10" s="8">
        <v>71</v>
      </c>
      <c r="T10" s="8">
        <v>1</v>
      </c>
      <c r="U10" s="8">
        <f t="shared" si="3"/>
        <v>231</v>
      </c>
      <c r="V10" s="8">
        <v>140</v>
      </c>
      <c r="W10" s="8">
        <v>88</v>
      </c>
      <c r="X10" s="8">
        <v>1</v>
      </c>
      <c r="Y10" s="8">
        <f>SUM(V10:X10)-1</f>
        <v>228</v>
      </c>
      <c r="Z10" s="8">
        <f t="shared" si="4"/>
        <v>300</v>
      </c>
      <c r="AA10" s="8">
        <f t="shared" si="5"/>
        <v>159</v>
      </c>
      <c r="AB10" s="8">
        <f t="shared" si="6"/>
        <v>2</v>
      </c>
      <c r="AC10" s="24">
        <f t="shared" si="7"/>
        <v>459</v>
      </c>
      <c r="AD10" s="25">
        <f t="shared" si="8"/>
        <v>889</v>
      </c>
    </row>
    <row r="11" spans="1:30" ht="13.5" thickBot="1">
      <c r="A11" s="163">
        <v>5</v>
      </c>
      <c r="B11" s="174" t="s">
        <v>92</v>
      </c>
      <c r="C11" s="165">
        <v>22791</v>
      </c>
      <c r="D11" s="174" t="s">
        <v>26</v>
      </c>
      <c r="E11" s="163">
        <v>763584</v>
      </c>
      <c r="F11" s="163">
        <v>149</v>
      </c>
      <c r="G11" s="163">
        <v>69</v>
      </c>
      <c r="H11" s="163">
        <v>1</v>
      </c>
      <c r="I11" s="163">
        <f t="shared" si="0"/>
        <v>218</v>
      </c>
      <c r="J11" s="163">
        <v>153</v>
      </c>
      <c r="K11" s="163">
        <v>61</v>
      </c>
      <c r="L11" s="163">
        <v>3</v>
      </c>
      <c r="M11" s="163">
        <f t="shared" si="1"/>
        <v>214</v>
      </c>
      <c r="N11" s="163">
        <f t="shared" si="2"/>
        <v>302</v>
      </c>
      <c r="O11" s="163">
        <f t="shared" si="2"/>
        <v>130</v>
      </c>
      <c r="P11" s="163">
        <f t="shared" si="2"/>
        <v>4</v>
      </c>
      <c r="Q11" s="175">
        <f t="shared" si="2"/>
        <v>432</v>
      </c>
      <c r="R11" s="163">
        <v>150</v>
      </c>
      <c r="S11" s="163">
        <v>71</v>
      </c>
      <c r="T11" s="163">
        <v>2</v>
      </c>
      <c r="U11" s="163">
        <f t="shared" si="3"/>
        <v>221</v>
      </c>
      <c r="V11" s="163">
        <v>145</v>
      </c>
      <c r="W11" s="163">
        <v>71</v>
      </c>
      <c r="X11" s="163">
        <v>1</v>
      </c>
      <c r="Y11" s="163">
        <f>SUM(V11:W11)</f>
        <v>216</v>
      </c>
      <c r="Z11" s="163">
        <f t="shared" si="4"/>
        <v>295</v>
      </c>
      <c r="AA11" s="163">
        <f t="shared" si="5"/>
        <v>142</v>
      </c>
      <c r="AB11" s="163">
        <f t="shared" si="6"/>
        <v>3</v>
      </c>
      <c r="AC11" s="175">
        <f t="shared" si="7"/>
        <v>437</v>
      </c>
      <c r="AD11" s="166">
        <f t="shared" si="8"/>
        <v>869</v>
      </c>
    </row>
    <row r="12" spans="1:30" ht="13.5" thickTop="1">
      <c r="A12" s="44">
        <v>6</v>
      </c>
      <c r="B12" s="45" t="s">
        <v>102</v>
      </c>
      <c r="C12" s="46">
        <v>31093</v>
      </c>
      <c r="D12" s="45" t="s">
        <v>28</v>
      </c>
      <c r="E12" s="44">
        <v>792001</v>
      </c>
      <c r="F12" s="44">
        <v>142</v>
      </c>
      <c r="G12" s="44">
        <v>59</v>
      </c>
      <c r="H12" s="44">
        <v>7</v>
      </c>
      <c r="I12" s="44">
        <f t="shared" si="0"/>
        <v>201</v>
      </c>
      <c r="J12" s="44">
        <v>133</v>
      </c>
      <c r="K12" s="44">
        <v>61</v>
      </c>
      <c r="L12" s="44">
        <v>2</v>
      </c>
      <c r="M12" s="44">
        <f t="shared" si="1"/>
        <v>194</v>
      </c>
      <c r="N12" s="44">
        <f t="shared" si="2"/>
        <v>275</v>
      </c>
      <c r="O12" s="44">
        <f t="shared" si="2"/>
        <v>120</v>
      </c>
      <c r="P12" s="44">
        <f t="shared" si="2"/>
        <v>9</v>
      </c>
      <c r="Q12" s="48">
        <f t="shared" si="2"/>
        <v>395</v>
      </c>
      <c r="R12" s="44">
        <v>140</v>
      </c>
      <c r="S12" s="44">
        <v>86</v>
      </c>
      <c r="T12" s="44">
        <v>0</v>
      </c>
      <c r="U12" s="44">
        <f t="shared" si="3"/>
        <v>226</v>
      </c>
      <c r="V12" s="44">
        <v>177</v>
      </c>
      <c r="W12" s="44">
        <v>63</v>
      </c>
      <c r="X12" s="44">
        <v>3</v>
      </c>
      <c r="Y12" s="44">
        <v>240</v>
      </c>
      <c r="Z12" s="44">
        <f t="shared" si="4"/>
        <v>317</v>
      </c>
      <c r="AA12" s="44">
        <f t="shared" si="5"/>
        <v>149</v>
      </c>
      <c r="AB12" s="44">
        <f t="shared" si="6"/>
        <v>3</v>
      </c>
      <c r="AC12" s="48">
        <f t="shared" si="7"/>
        <v>466</v>
      </c>
      <c r="AD12" s="42">
        <f t="shared" si="8"/>
        <v>861</v>
      </c>
    </row>
    <row r="13" spans="1:30" ht="12.75">
      <c r="A13" s="8">
        <v>7</v>
      </c>
      <c r="B13" s="23" t="s">
        <v>91</v>
      </c>
      <c r="C13" s="16">
        <v>30759</v>
      </c>
      <c r="D13" s="23" t="s">
        <v>26</v>
      </c>
      <c r="E13" s="8">
        <v>844215</v>
      </c>
      <c r="F13" s="8">
        <v>142</v>
      </c>
      <c r="G13" s="8">
        <v>69</v>
      </c>
      <c r="H13" s="8">
        <v>1</v>
      </c>
      <c r="I13" s="8">
        <f t="shared" si="0"/>
        <v>211</v>
      </c>
      <c r="J13" s="8">
        <v>151</v>
      </c>
      <c r="K13" s="8">
        <v>71</v>
      </c>
      <c r="L13" s="8">
        <v>1</v>
      </c>
      <c r="M13" s="8">
        <f t="shared" si="1"/>
        <v>222</v>
      </c>
      <c r="N13" s="8">
        <f t="shared" si="2"/>
        <v>293</v>
      </c>
      <c r="O13" s="8">
        <f t="shared" si="2"/>
        <v>140</v>
      </c>
      <c r="P13" s="8">
        <f t="shared" si="2"/>
        <v>2</v>
      </c>
      <c r="Q13" s="24">
        <f t="shared" si="2"/>
        <v>433</v>
      </c>
      <c r="R13" s="8">
        <v>152</v>
      </c>
      <c r="S13" s="8">
        <v>54</v>
      </c>
      <c r="T13" s="8">
        <v>8</v>
      </c>
      <c r="U13" s="8">
        <f t="shared" si="3"/>
        <v>206</v>
      </c>
      <c r="V13" s="8">
        <v>151</v>
      </c>
      <c r="W13" s="8">
        <v>63</v>
      </c>
      <c r="X13" s="8">
        <v>1</v>
      </c>
      <c r="Y13" s="8">
        <f>SUM(V13:X13)-1</f>
        <v>214</v>
      </c>
      <c r="Z13" s="8">
        <f t="shared" si="4"/>
        <v>303</v>
      </c>
      <c r="AA13" s="8">
        <f t="shared" si="5"/>
        <v>117</v>
      </c>
      <c r="AB13" s="8">
        <f t="shared" si="6"/>
        <v>9</v>
      </c>
      <c r="AC13" s="24">
        <f t="shared" si="7"/>
        <v>420</v>
      </c>
      <c r="AD13" s="18">
        <f t="shared" si="8"/>
        <v>853</v>
      </c>
    </row>
    <row r="14" spans="1:30" ht="12.75">
      <c r="A14" s="8">
        <v>8</v>
      </c>
      <c r="B14" s="23" t="s">
        <v>89</v>
      </c>
      <c r="C14" s="16">
        <v>30652</v>
      </c>
      <c r="D14" s="23" t="s">
        <v>26</v>
      </c>
      <c r="E14" s="8">
        <v>907476</v>
      </c>
      <c r="F14" s="8">
        <v>134</v>
      </c>
      <c r="G14" s="8">
        <v>71</v>
      </c>
      <c r="H14" s="8">
        <v>0</v>
      </c>
      <c r="I14" s="8">
        <f t="shared" si="0"/>
        <v>205</v>
      </c>
      <c r="J14" s="8">
        <v>148</v>
      </c>
      <c r="K14" s="8">
        <v>88</v>
      </c>
      <c r="L14" s="8">
        <v>2</v>
      </c>
      <c r="M14" s="8">
        <f t="shared" si="1"/>
        <v>236</v>
      </c>
      <c r="N14" s="8">
        <f t="shared" si="2"/>
        <v>282</v>
      </c>
      <c r="O14" s="8">
        <f t="shared" si="2"/>
        <v>159</v>
      </c>
      <c r="P14" s="8">
        <f t="shared" si="2"/>
        <v>2</v>
      </c>
      <c r="Q14" s="24">
        <f t="shared" si="2"/>
        <v>441</v>
      </c>
      <c r="R14" s="8">
        <v>150</v>
      </c>
      <c r="S14" s="8">
        <v>63</v>
      </c>
      <c r="T14" s="8">
        <v>2</v>
      </c>
      <c r="U14" s="8">
        <f t="shared" si="3"/>
        <v>213</v>
      </c>
      <c r="V14" s="8">
        <v>136</v>
      </c>
      <c r="W14" s="8">
        <v>61</v>
      </c>
      <c r="X14" s="8">
        <v>3</v>
      </c>
      <c r="Y14" s="8">
        <f>SUM(V14:X14)-3</f>
        <v>197</v>
      </c>
      <c r="Z14" s="8">
        <f t="shared" si="4"/>
        <v>286</v>
      </c>
      <c r="AA14" s="8">
        <f t="shared" si="5"/>
        <v>124</v>
      </c>
      <c r="AB14" s="8">
        <f t="shared" si="6"/>
        <v>5</v>
      </c>
      <c r="AC14" s="24">
        <f t="shared" si="7"/>
        <v>410</v>
      </c>
      <c r="AD14" s="18">
        <f t="shared" si="8"/>
        <v>851</v>
      </c>
    </row>
    <row r="15" spans="1:30" ht="12.75">
      <c r="A15" s="8">
        <v>9</v>
      </c>
      <c r="B15" s="23" t="s">
        <v>99</v>
      </c>
      <c r="C15" s="16">
        <v>27998</v>
      </c>
      <c r="D15" s="23" t="s">
        <v>83</v>
      </c>
      <c r="E15" s="8">
        <v>635193</v>
      </c>
      <c r="F15" s="8">
        <v>147</v>
      </c>
      <c r="G15" s="8">
        <v>61</v>
      </c>
      <c r="H15" s="8">
        <v>2</v>
      </c>
      <c r="I15" s="8">
        <f t="shared" si="0"/>
        <v>208</v>
      </c>
      <c r="J15" s="8">
        <v>149</v>
      </c>
      <c r="K15" s="8">
        <v>53</v>
      </c>
      <c r="L15" s="8">
        <v>5</v>
      </c>
      <c r="M15" s="8">
        <f t="shared" si="1"/>
        <v>202</v>
      </c>
      <c r="N15" s="8">
        <f t="shared" si="2"/>
        <v>296</v>
      </c>
      <c r="O15" s="8">
        <f t="shared" si="2"/>
        <v>114</v>
      </c>
      <c r="P15" s="8">
        <f t="shared" si="2"/>
        <v>7</v>
      </c>
      <c r="Q15" s="24">
        <f t="shared" si="2"/>
        <v>410</v>
      </c>
      <c r="R15" s="8">
        <v>156</v>
      </c>
      <c r="S15" s="8">
        <v>71</v>
      </c>
      <c r="T15" s="8">
        <v>3</v>
      </c>
      <c r="U15" s="8">
        <f t="shared" si="3"/>
        <v>227</v>
      </c>
      <c r="V15" s="8">
        <v>149</v>
      </c>
      <c r="W15" s="8">
        <v>60</v>
      </c>
      <c r="X15" s="8">
        <v>0</v>
      </c>
      <c r="Y15" s="8">
        <f>SUM(V15:W15)</f>
        <v>209</v>
      </c>
      <c r="Z15" s="8">
        <f t="shared" si="4"/>
        <v>305</v>
      </c>
      <c r="AA15" s="8">
        <f t="shared" si="5"/>
        <v>131</v>
      </c>
      <c r="AB15" s="8">
        <f t="shared" si="6"/>
        <v>3</v>
      </c>
      <c r="AC15" s="24">
        <f t="shared" si="7"/>
        <v>436</v>
      </c>
      <c r="AD15" s="18">
        <f t="shared" si="8"/>
        <v>846</v>
      </c>
    </row>
    <row r="16" spans="1:30" ht="12.75">
      <c r="A16" s="8">
        <v>10</v>
      </c>
      <c r="B16" s="23" t="s">
        <v>98</v>
      </c>
      <c r="C16" s="16">
        <v>26678</v>
      </c>
      <c r="D16" s="23" t="s">
        <v>16</v>
      </c>
      <c r="E16" s="8">
        <v>638191</v>
      </c>
      <c r="F16" s="8">
        <v>142</v>
      </c>
      <c r="G16" s="8">
        <v>70</v>
      </c>
      <c r="H16" s="8">
        <v>3</v>
      </c>
      <c r="I16" s="8">
        <f t="shared" si="0"/>
        <v>212</v>
      </c>
      <c r="J16" s="8">
        <v>141</v>
      </c>
      <c r="K16" s="8">
        <v>69</v>
      </c>
      <c r="L16" s="8">
        <v>2</v>
      </c>
      <c r="M16" s="8">
        <f t="shared" si="1"/>
        <v>210</v>
      </c>
      <c r="N16" s="8">
        <f t="shared" si="2"/>
        <v>283</v>
      </c>
      <c r="O16" s="8">
        <f t="shared" si="2"/>
        <v>139</v>
      </c>
      <c r="P16" s="8">
        <f t="shared" si="2"/>
        <v>5</v>
      </c>
      <c r="Q16" s="24">
        <f t="shared" si="2"/>
        <v>422</v>
      </c>
      <c r="R16" s="8">
        <v>144</v>
      </c>
      <c r="S16" s="8">
        <v>71</v>
      </c>
      <c r="T16" s="8">
        <v>3</v>
      </c>
      <c r="U16" s="8">
        <f t="shared" si="3"/>
        <v>215</v>
      </c>
      <c r="V16" s="8">
        <v>153</v>
      </c>
      <c r="W16" s="8">
        <v>45</v>
      </c>
      <c r="X16" s="8">
        <v>4</v>
      </c>
      <c r="Y16" s="8">
        <v>198</v>
      </c>
      <c r="Z16" s="8">
        <f t="shared" si="4"/>
        <v>297</v>
      </c>
      <c r="AA16" s="8">
        <f t="shared" si="5"/>
        <v>116</v>
      </c>
      <c r="AB16" s="8">
        <f t="shared" si="6"/>
        <v>7</v>
      </c>
      <c r="AC16" s="24">
        <f t="shared" si="7"/>
        <v>413</v>
      </c>
      <c r="AD16" s="18">
        <f t="shared" si="8"/>
        <v>835</v>
      </c>
    </row>
    <row r="17" spans="1:30" ht="12.75">
      <c r="A17" s="8">
        <v>11</v>
      </c>
      <c r="B17" s="23" t="s">
        <v>103</v>
      </c>
      <c r="C17" s="16">
        <v>29800</v>
      </c>
      <c r="D17" s="23" t="s">
        <v>16</v>
      </c>
      <c r="E17" s="8">
        <v>865883</v>
      </c>
      <c r="F17" s="8">
        <v>141</v>
      </c>
      <c r="G17" s="8">
        <v>52</v>
      </c>
      <c r="H17" s="8">
        <v>4</v>
      </c>
      <c r="I17" s="8">
        <f t="shared" si="0"/>
        <v>193</v>
      </c>
      <c r="J17" s="8">
        <v>145</v>
      </c>
      <c r="K17" s="8">
        <v>53</v>
      </c>
      <c r="L17" s="8">
        <v>4</v>
      </c>
      <c r="M17" s="8">
        <f t="shared" si="1"/>
        <v>198</v>
      </c>
      <c r="N17" s="8">
        <f t="shared" si="2"/>
        <v>286</v>
      </c>
      <c r="O17" s="8">
        <f t="shared" si="2"/>
        <v>105</v>
      </c>
      <c r="P17" s="8">
        <f t="shared" si="2"/>
        <v>8</v>
      </c>
      <c r="Q17" s="24">
        <f t="shared" si="2"/>
        <v>391</v>
      </c>
      <c r="R17" s="8">
        <v>160</v>
      </c>
      <c r="S17" s="8">
        <v>77</v>
      </c>
      <c r="T17" s="8">
        <v>3</v>
      </c>
      <c r="U17" s="8">
        <f t="shared" si="3"/>
        <v>237</v>
      </c>
      <c r="V17" s="8">
        <v>141</v>
      </c>
      <c r="W17" s="8">
        <v>61</v>
      </c>
      <c r="X17" s="8">
        <v>2</v>
      </c>
      <c r="Y17" s="8">
        <f>SUM(V17:W17)</f>
        <v>202</v>
      </c>
      <c r="Z17" s="8">
        <f t="shared" si="4"/>
        <v>301</v>
      </c>
      <c r="AA17" s="8">
        <f t="shared" si="5"/>
        <v>138</v>
      </c>
      <c r="AB17" s="8">
        <f t="shared" si="6"/>
        <v>5</v>
      </c>
      <c r="AC17" s="24">
        <f t="shared" si="7"/>
        <v>439</v>
      </c>
      <c r="AD17" s="18">
        <f t="shared" si="8"/>
        <v>830</v>
      </c>
    </row>
    <row r="18" spans="1:30" ht="12.75">
      <c r="A18" s="8">
        <v>12</v>
      </c>
      <c r="B18" s="23" t="s">
        <v>101</v>
      </c>
      <c r="C18" s="16">
        <v>25563</v>
      </c>
      <c r="D18" s="23" t="s">
        <v>16</v>
      </c>
      <c r="E18" s="8">
        <v>653008</v>
      </c>
      <c r="F18" s="8">
        <v>138</v>
      </c>
      <c r="G18" s="8">
        <v>71</v>
      </c>
      <c r="H18" s="8">
        <v>5</v>
      </c>
      <c r="I18" s="8">
        <f t="shared" si="0"/>
        <v>209</v>
      </c>
      <c r="J18" s="8">
        <v>137</v>
      </c>
      <c r="K18" s="8">
        <v>52</v>
      </c>
      <c r="L18" s="8">
        <v>3</v>
      </c>
      <c r="M18" s="8">
        <f t="shared" si="1"/>
        <v>189</v>
      </c>
      <c r="N18" s="8">
        <f t="shared" si="2"/>
        <v>275</v>
      </c>
      <c r="O18" s="8">
        <f t="shared" si="2"/>
        <v>123</v>
      </c>
      <c r="P18" s="8">
        <f t="shared" si="2"/>
        <v>8</v>
      </c>
      <c r="Q18" s="24">
        <f t="shared" si="2"/>
        <v>398</v>
      </c>
      <c r="R18" s="8">
        <v>154</v>
      </c>
      <c r="S18" s="8">
        <v>52</v>
      </c>
      <c r="T18" s="8">
        <v>4</v>
      </c>
      <c r="U18" s="8">
        <f t="shared" si="3"/>
        <v>206</v>
      </c>
      <c r="V18" s="8">
        <v>147</v>
      </c>
      <c r="W18" s="8">
        <v>72</v>
      </c>
      <c r="X18" s="8">
        <v>0</v>
      </c>
      <c r="Y18" s="8">
        <f>SUM(V18:W18)</f>
        <v>219</v>
      </c>
      <c r="Z18" s="8">
        <f t="shared" si="4"/>
        <v>301</v>
      </c>
      <c r="AA18" s="8">
        <f t="shared" si="5"/>
        <v>124</v>
      </c>
      <c r="AB18" s="8">
        <f t="shared" si="6"/>
        <v>4</v>
      </c>
      <c r="AC18" s="24">
        <f t="shared" si="7"/>
        <v>425</v>
      </c>
      <c r="AD18" s="18">
        <f t="shared" si="8"/>
        <v>823</v>
      </c>
    </row>
    <row r="19" spans="1:30" ht="12.75">
      <c r="A19" s="8">
        <v>13</v>
      </c>
      <c r="B19" s="23" t="s">
        <v>100</v>
      </c>
      <c r="C19" s="16">
        <v>26344</v>
      </c>
      <c r="D19" s="23" t="s">
        <v>53</v>
      </c>
      <c r="E19" s="8">
        <v>831148</v>
      </c>
      <c r="F19" s="8">
        <v>144</v>
      </c>
      <c r="G19" s="8">
        <v>71</v>
      </c>
      <c r="H19" s="8">
        <v>1</v>
      </c>
      <c r="I19" s="8">
        <f t="shared" si="0"/>
        <v>215</v>
      </c>
      <c r="J19" s="8">
        <v>140</v>
      </c>
      <c r="K19" s="8">
        <v>44</v>
      </c>
      <c r="L19" s="8">
        <v>4</v>
      </c>
      <c r="M19" s="8">
        <f t="shared" si="1"/>
        <v>184</v>
      </c>
      <c r="N19" s="8">
        <f t="shared" si="2"/>
        <v>284</v>
      </c>
      <c r="O19" s="8">
        <f t="shared" si="2"/>
        <v>115</v>
      </c>
      <c r="P19" s="8">
        <f t="shared" si="2"/>
        <v>5</v>
      </c>
      <c r="Q19" s="24">
        <f t="shared" si="2"/>
        <v>399</v>
      </c>
      <c r="R19" s="8">
        <v>149</v>
      </c>
      <c r="S19" s="8">
        <v>80</v>
      </c>
      <c r="T19" s="8">
        <v>6</v>
      </c>
      <c r="U19" s="8">
        <f t="shared" si="3"/>
        <v>229</v>
      </c>
      <c r="V19" s="8">
        <v>140</v>
      </c>
      <c r="W19" s="8">
        <v>53</v>
      </c>
      <c r="X19" s="8">
        <v>3</v>
      </c>
      <c r="Y19" s="8">
        <v>193</v>
      </c>
      <c r="Z19" s="8">
        <f t="shared" si="4"/>
        <v>289</v>
      </c>
      <c r="AA19" s="8">
        <f t="shared" si="5"/>
        <v>133</v>
      </c>
      <c r="AB19" s="8">
        <f t="shared" si="6"/>
        <v>9</v>
      </c>
      <c r="AC19" s="24">
        <f t="shared" si="7"/>
        <v>422</v>
      </c>
      <c r="AD19" s="18">
        <f t="shared" si="8"/>
        <v>821</v>
      </c>
    </row>
    <row r="20" spans="1:30" ht="12.75">
      <c r="A20" s="8">
        <v>14</v>
      </c>
      <c r="B20" s="23" t="s">
        <v>94</v>
      </c>
      <c r="C20" s="16">
        <v>29441</v>
      </c>
      <c r="D20" s="23" t="s">
        <v>83</v>
      </c>
      <c r="E20" s="8">
        <v>747364</v>
      </c>
      <c r="F20" s="8">
        <v>156</v>
      </c>
      <c r="G20" s="8">
        <v>70</v>
      </c>
      <c r="H20" s="8">
        <v>4</v>
      </c>
      <c r="I20" s="8">
        <f t="shared" si="0"/>
        <v>226</v>
      </c>
      <c r="J20" s="8">
        <v>148</v>
      </c>
      <c r="K20" s="8">
        <v>53</v>
      </c>
      <c r="L20" s="8">
        <v>9</v>
      </c>
      <c r="M20" s="8">
        <f t="shared" si="1"/>
        <v>201</v>
      </c>
      <c r="N20" s="8">
        <f t="shared" si="2"/>
        <v>304</v>
      </c>
      <c r="O20" s="8">
        <f t="shared" si="2"/>
        <v>123</v>
      </c>
      <c r="P20" s="8">
        <f t="shared" si="2"/>
        <v>13</v>
      </c>
      <c r="Q20" s="24">
        <f t="shared" si="2"/>
        <v>427</v>
      </c>
      <c r="R20" s="8">
        <v>135</v>
      </c>
      <c r="S20" s="8">
        <v>45</v>
      </c>
      <c r="T20" s="8">
        <v>8</v>
      </c>
      <c r="U20" s="8">
        <f t="shared" si="3"/>
        <v>180</v>
      </c>
      <c r="V20" s="8">
        <v>142</v>
      </c>
      <c r="W20" s="8">
        <v>50</v>
      </c>
      <c r="X20" s="8">
        <v>6</v>
      </c>
      <c r="Y20" s="8">
        <v>192</v>
      </c>
      <c r="Z20" s="8">
        <f t="shared" si="4"/>
        <v>277</v>
      </c>
      <c r="AA20" s="8">
        <f t="shared" si="5"/>
        <v>95</v>
      </c>
      <c r="AB20" s="8">
        <f t="shared" si="6"/>
        <v>14</v>
      </c>
      <c r="AC20" s="24">
        <f t="shared" si="7"/>
        <v>372</v>
      </c>
      <c r="AD20" s="18">
        <f t="shared" si="8"/>
        <v>799</v>
      </c>
    </row>
    <row r="21" spans="1:30" ht="12.75">
      <c r="A21" s="8">
        <v>15</v>
      </c>
      <c r="B21" s="23" t="s">
        <v>96</v>
      </c>
      <c r="C21" s="16">
        <v>24188</v>
      </c>
      <c r="D21" s="23" t="s">
        <v>97</v>
      </c>
      <c r="E21" s="8">
        <v>601880</v>
      </c>
      <c r="F21" s="8">
        <v>146</v>
      </c>
      <c r="G21" s="8">
        <v>54</v>
      </c>
      <c r="H21" s="8">
        <v>1</v>
      </c>
      <c r="I21" s="8">
        <f t="shared" si="0"/>
        <v>200</v>
      </c>
      <c r="J21" s="8">
        <v>153</v>
      </c>
      <c r="K21" s="8">
        <v>71</v>
      </c>
      <c r="L21" s="8">
        <v>0</v>
      </c>
      <c r="M21" s="8">
        <f t="shared" si="1"/>
        <v>224</v>
      </c>
      <c r="N21" s="8">
        <f t="shared" si="2"/>
        <v>299</v>
      </c>
      <c r="O21" s="8">
        <f t="shared" si="2"/>
        <v>125</v>
      </c>
      <c r="P21" s="8">
        <f t="shared" si="2"/>
        <v>1</v>
      </c>
      <c r="Q21" s="24">
        <f t="shared" si="2"/>
        <v>424</v>
      </c>
      <c r="R21" s="8"/>
      <c r="S21" s="8"/>
      <c r="T21" s="8"/>
      <c r="U21" s="8">
        <f t="shared" si="3"/>
        <v>0</v>
      </c>
      <c r="V21" s="8"/>
      <c r="W21" s="8"/>
      <c r="X21" s="8"/>
      <c r="Y21" s="8">
        <f>SUM(V21:W21)</f>
        <v>0</v>
      </c>
      <c r="Z21" s="8">
        <f t="shared" si="4"/>
        <v>0</v>
      </c>
      <c r="AA21" s="8">
        <f t="shared" si="5"/>
        <v>0</v>
      </c>
      <c r="AB21" s="8">
        <f t="shared" si="6"/>
        <v>0</v>
      </c>
      <c r="AC21" s="24">
        <f t="shared" si="7"/>
        <v>0</v>
      </c>
      <c r="AD21" s="18">
        <f t="shared" si="8"/>
        <v>424</v>
      </c>
    </row>
    <row r="22" spans="1:30" ht="12.75">
      <c r="A22" s="8">
        <v>16</v>
      </c>
      <c r="B22" s="23" t="s">
        <v>104</v>
      </c>
      <c r="C22" s="16">
        <v>27044</v>
      </c>
      <c r="D22" s="23" t="s">
        <v>97</v>
      </c>
      <c r="E22" s="8">
        <v>9033786</v>
      </c>
      <c r="F22" s="8">
        <v>120</v>
      </c>
      <c r="G22" s="8">
        <v>68</v>
      </c>
      <c r="H22" s="8">
        <v>5</v>
      </c>
      <c r="I22" s="8">
        <f t="shared" si="0"/>
        <v>188</v>
      </c>
      <c r="J22" s="8">
        <v>148</v>
      </c>
      <c r="K22" s="8">
        <v>54</v>
      </c>
      <c r="L22" s="8">
        <v>5</v>
      </c>
      <c r="M22" s="8">
        <f t="shared" si="1"/>
        <v>202</v>
      </c>
      <c r="N22" s="8">
        <f t="shared" si="2"/>
        <v>268</v>
      </c>
      <c r="O22" s="8">
        <f t="shared" si="2"/>
        <v>122</v>
      </c>
      <c r="P22" s="8">
        <f t="shared" si="2"/>
        <v>10</v>
      </c>
      <c r="Q22" s="24">
        <f t="shared" si="2"/>
        <v>390</v>
      </c>
      <c r="R22" s="8"/>
      <c r="S22" s="8"/>
      <c r="T22" s="8"/>
      <c r="U22" s="8">
        <f t="shared" si="3"/>
        <v>0</v>
      </c>
      <c r="V22" s="8"/>
      <c r="W22" s="8"/>
      <c r="X22" s="8"/>
      <c r="Y22" s="8">
        <f>SUM(V22:W22)</f>
        <v>0</v>
      </c>
      <c r="Z22" s="8">
        <f t="shared" si="4"/>
        <v>0</v>
      </c>
      <c r="AA22" s="8">
        <f t="shared" si="5"/>
        <v>0</v>
      </c>
      <c r="AB22" s="8">
        <f t="shared" si="6"/>
        <v>0</v>
      </c>
      <c r="AC22" s="24">
        <f t="shared" si="7"/>
        <v>0</v>
      </c>
      <c r="AD22" s="18">
        <f t="shared" si="8"/>
        <v>390</v>
      </c>
    </row>
    <row r="23" spans="1:30" ht="12.75">
      <c r="A23" s="8">
        <v>17</v>
      </c>
      <c r="B23" s="23" t="s">
        <v>105</v>
      </c>
      <c r="C23" s="16">
        <v>24406</v>
      </c>
      <c r="D23" s="23" t="s">
        <v>16</v>
      </c>
      <c r="E23" s="8">
        <v>630640</v>
      </c>
      <c r="F23" s="8">
        <v>135</v>
      </c>
      <c r="G23" s="8">
        <v>70</v>
      </c>
      <c r="H23" s="8">
        <v>1</v>
      </c>
      <c r="I23" s="8">
        <f t="shared" si="0"/>
        <v>205</v>
      </c>
      <c r="J23" s="8">
        <v>129</v>
      </c>
      <c r="K23" s="8">
        <v>54</v>
      </c>
      <c r="L23" s="8">
        <v>0</v>
      </c>
      <c r="M23" s="8">
        <f t="shared" si="1"/>
        <v>183</v>
      </c>
      <c r="N23" s="8">
        <f t="shared" si="2"/>
        <v>264</v>
      </c>
      <c r="O23" s="8">
        <f t="shared" si="2"/>
        <v>124</v>
      </c>
      <c r="P23" s="8">
        <f t="shared" si="2"/>
        <v>1</v>
      </c>
      <c r="Q23" s="24">
        <f t="shared" si="2"/>
        <v>388</v>
      </c>
      <c r="R23" s="8"/>
      <c r="S23" s="8"/>
      <c r="T23" s="8"/>
      <c r="U23" s="8">
        <f t="shared" si="3"/>
        <v>0</v>
      </c>
      <c r="V23" s="8"/>
      <c r="W23" s="8"/>
      <c r="X23" s="8"/>
      <c r="Y23" s="8">
        <f>SUM(V23:W23)</f>
        <v>0</v>
      </c>
      <c r="Z23" s="8">
        <f t="shared" si="4"/>
        <v>0</v>
      </c>
      <c r="AA23" s="8">
        <f t="shared" si="5"/>
        <v>0</v>
      </c>
      <c r="AB23" s="8">
        <f t="shared" si="6"/>
        <v>0</v>
      </c>
      <c r="AC23" s="24">
        <f t="shared" si="7"/>
        <v>0</v>
      </c>
      <c r="AD23" s="18">
        <f t="shared" si="8"/>
        <v>388</v>
      </c>
    </row>
  </sheetData>
  <mergeCells count="6">
    <mergeCell ref="V5:Y5"/>
    <mergeCell ref="Z5:AC5"/>
    <mergeCell ref="F5:I5"/>
    <mergeCell ref="J5:M5"/>
    <mergeCell ref="N5:Q5"/>
    <mergeCell ref="R5:U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zoomScale="90" zoomScaleNormal="90" workbookViewId="0" topLeftCell="A1">
      <selection activeCell="A7" sqref="A7:AE9"/>
    </sheetView>
  </sheetViews>
  <sheetFormatPr defaultColWidth="11.421875" defaultRowHeight="12.75"/>
  <cols>
    <col min="1" max="1" width="4.28125" style="0" customWidth="1"/>
    <col min="2" max="2" width="17.421875" style="0" customWidth="1"/>
    <col min="3" max="3" width="10.57421875" style="0" customWidth="1"/>
    <col min="4" max="4" width="14.00390625" style="0" customWidth="1"/>
    <col min="5" max="5" width="10.7109375" style="0" customWidth="1"/>
    <col min="6" max="6" width="4.140625" style="0" customWidth="1"/>
    <col min="7" max="15" width="5.7109375" style="0" hidden="1" customWidth="1"/>
    <col min="16" max="16" width="5.7109375" style="0" customWidth="1"/>
    <col min="17" max="17" width="5.7109375" style="0" hidden="1" customWidth="1"/>
    <col min="18" max="18" width="7.28125" style="0" customWidth="1"/>
    <col min="19" max="29" width="5.7109375" style="0" customWidth="1"/>
    <col min="30" max="30" width="6.421875" style="0" customWidth="1"/>
  </cols>
  <sheetData>
    <row r="1" ht="30">
      <c r="A1" s="14" t="s">
        <v>47</v>
      </c>
    </row>
    <row r="3" spans="1:36" ht="20.25">
      <c r="A3" s="15" t="s">
        <v>48</v>
      </c>
      <c r="C3" s="15" t="s">
        <v>49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 t="s">
        <v>175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 t="s">
        <v>50</v>
      </c>
      <c r="AC3" s="15"/>
      <c r="AD3" s="15"/>
      <c r="AE3" s="15"/>
      <c r="AF3" s="15"/>
      <c r="AG3" s="15"/>
      <c r="AI3" s="15"/>
      <c r="AJ3" s="15"/>
    </row>
    <row r="4" ht="13.5" thickBot="1"/>
    <row r="5" spans="1:31" ht="20.25">
      <c r="A5" s="37"/>
      <c r="B5" s="38"/>
      <c r="C5" s="38"/>
      <c r="D5" s="37"/>
      <c r="E5" s="37"/>
      <c r="F5" s="37"/>
      <c r="G5" s="143" t="s">
        <v>0</v>
      </c>
      <c r="H5" s="143"/>
      <c r="I5" s="143"/>
      <c r="J5" s="143"/>
      <c r="K5" s="150" t="s">
        <v>1</v>
      </c>
      <c r="L5" s="150"/>
      <c r="M5" s="150"/>
      <c r="N5" s="151"/>
      <c r="O5" s="146" t="s">
        <v>45</v>
      </c>
      <c r="P5" s="152"/>
      <c r="Q5" s="152"/>
      <c r="R5" s="153"/>
      <c r="S5" s="150" t="s">
        <v>0</v>
      </c>
      <c r="T5" s="143"/>
      <c r="U5" s="143"/>
      <c r="V5" s="143"/>
      <c r="W5" s="150" t="s">
        <v>1</v>
      </c>
      <c r="X5" s="150"/>
      <c r="Y5" s="150"/>
      <c r="Z5" s="150"/>
      <c r="AA5" s="150" t="s">
        <v>46</v>
      </c>
      <c r="AB5" s="150"/>
      <c r="AC5" s="150"/>
      <c r="AD5" s="151"/>
      <c r="AE5" s="26" t="s">
        <v>4</v>
      </c>
    </row>
    <row r="6" spans="1:31" ht="12.75">
      <c r="A6" s="61" t="s">
        <v>5</v>
      </c>
      <c r="B6" s="73" t="s">
        <v>6</v>
      </c>
      <c r="C6" s="61" t="s">
        <v>74</v>
      </c>
      <c r="D6" s="73" t="s">
        <v>8</v>
      </c>
      <c r="E6" s="73" t="s">
        <v>153</v>
      </c>
      <c r="F6" s="61" t="s">
        <v>106</v>
      </c>
      <c r="G6" s="61" t="s">
        <v>10</v>
      </c>
      <c r="H6" s="61" t="s">
        <v>11</v>
      </c>
      <c r="I6" s="61" t="s">
        <v>14</v>
      </c>
      <c r="J6" s="61" t="s">
        <v>13</v>
      </c>
      <c r="K6" s="61" t="s">
        <v>10</v>
      </c>
      <c r="L6" s="61" t="s">
        <v>11</v>
      </c>
      <c r="M6" s="61" t="s">
        <v>14</v>
      </c>
      <c r="N6" s="90" t="s">
        <v>13</v>
      </c>
      <c r="O6" s="91" t="s">
        <v>10</v>
      </c>
      <c r="P6" s="61" t="s">
        <v>11</v>
      </c>
      <c r="Q6" s="61" t="s">
        <v>14</v>
      </c>
      <c r="R6" s="92" t="s">
        <v>4</v>
      </c>
      <c r="S6" s="93" t="s">
        <v>10</v>
      </c>
      <c r="T6" s="61" t="s">
        <v>11</v>
      </c>
      <c r="U6" s="61" t="s">
        <v>14</v>
      </c>
      <c r="V6" s="61" t="s">
        <v>13</v>
      </c>
      <c r="W6" s="61" t="s">
        <v>10</v>
      </c>
      <c r="X6" s="61" t="s">
        <v>11</v>
      </c>
      <c r="Y6" s="61" t="s">
        <v>14</v>
      </c>
      <c r="Z6" s="61" t="s">
        <v>13</v>
      </c>
      <c r="AA6" s="61" t="s">
        <v>10</v>
      </c>
      <c r="AB6" s="61" t="s">
        <v>11</v>
      </c>
      <c r="AC6" s="61" t="s">
        <v>14</v>
      </c>
      <c r="AD6" s="90" t="s">
        <v>4</v>
      </c>
      <c r="AE6" s="72" t="s">
        <v>72</v>
      </c>
    </row>
    <row r="7" spans="1:31" ht="12.75">
      <c r="A7" s="27">
        <v>1</v>
      </c>
      <c r="B7" s="36" t="s">
        <v>156</v>
      </c>
      <c r="C7" s="34">
        <v>20466</v>
      </c>
      <c r="D7" s="36" t="s">
        <v>42</v>
      </c>
      <c r="E7" s="32">
        <v>662709</v>
      </c>
      <c r="F7" s="35"/>
      <c r="G7" s="27">
        <v>140</v>
      </c>
      <c r="H7" s="27">
        <v>62</v>
      </c>
      <c r="I7" s="27">
        <v>5</v>
      </c>
      <c r="J7" s="28">
        <f aca="true" t="shared" si="0" ref="J7:J17">SUM(G7:H7)</f>
        <v>202</v>
      </c>
      <c r="K7" s="27">
        <v>161</v>
      </c>
      <c r="L7" s="27">
        <v>61</v>
      </c>
      <c r="M7" s="27">
        <v>3</v>
      </c>
      <c r="N7" s="28">
        <f aca="true" t="shared" si="1" ref="N7:N17">SUM(K7:L7)</f>
        <v>222</v>
      </c>
      <c r="O7" s="27">
        <f aca="true" t="shared" si="2" ref="O7:O17">SUM(G7,K7)</f>
        <v>301</v>
      </c>
      <c r="P7" s="27">
        <f aca="true" t="shared" si="3" ref="P7:Q17">SUM(L7,H7)</f>
        <v>123</v>
      </c>
      <c r="Q7" s="27">
        <f t="shared" si="3"/>
        <v>8</v>
      </c>
      <c r="R7" s="28">
        <f aca="true" t="shared" si="4" ref="R7:R17">SUM(J7,N7)</f>
        <v>424</v>
      </c>
      <c r="S7" s="27">
        <v>164</v>
      </c>
      <c r="T7" s="27">
        <v>70</v>
      </c>
      <c r="U7" s="27">
        <v>2</v>
      </c>
      <c r="V7" s="28">
        <f aca="true" t="shared" si="5" ref="V7:V17">SUM(S7:T7)</f>
        <v>234</v>
      </c>
      <c r="W7" s="27">
        <v>160</v>
      </c>
      <c r="X7" s="27">
        <v>52</v>
      </c>
      <c r="Y7" s="27">
        <v>4</v>
      </c>
      <c r="Z7" s="28">
        <f aca="true" t="shared" si="6" ref="Z7:Z17">SUM(W7:X7)</f>
        <v>212</v>
      </c>
      <c r="AA7" s="27">
        <f aca="true" t="shared" si="7" ref="AA7:AA17">SUM(S7,W7)</f>
        <v>324</v>
      </c>
      <c r="AB7" s="27">
        <f aca="true" t="shared" si="8" ref="AB7:AB17">SUM(T7,X7)</f>
        <v>122</v>
      </c>
      <c r="AC7" s="27">
        <f aca="true" t="shared" si="9" ref="AC7:AC17">SUM(U7,Y7)</f>
        <v>6</v>
      </c>
      <c r="AD7" s="28">
        <f aca="true" t="shared" si="10" ref="AD7:AD17">SUM(V7,Z7)</f>
        <v>446</v>
      </c>
      <c r="AE7" s="176">
        <f aca="true" t="shared" si="11" ref="AE7:AE17">SUM(R7,AD7)</f>
        <v>870</v>
      </c>
    </row>
    <row r="8" spans="1:31" ht="12.75">
      <c r="A8" s="27">
        <v>2</v>
      </c>
      <c r="B8" s="36" t="s">
        <v>155</v>
      </c>
      <c r="C8" s="34">
        <v>20496</v>
      </c>
      <c r="D8" s="36" t="s">
        <v>32</v>
      </c>
      <c r="E8" s="32">
        <v>623889</v>
      </c>
      <c r="F8" s="35"/>
      <c r="G8" s="27">
        <v>143</v>
      </c>
      <c r="H8" s="27">
        <v>79</v>
      </c>
      <c r="I8" s="27">
        <v>3</v>
      </c>
      <c r="J8" s="28">
        <f t="shared" si="0"/>
        <v>222</v>
      </c>
      <c r="K8" s="27">
        <v>148</v>
      </c>
      <c r="L8" s="27">
        <v>61</v>
      </c>
      <c r="M8" s="27">
        <v>3</v>
      </c>
      <c r="N8" s="28">
        <f t="shared" si="1"/>
        <v>209</v>
      </c>
      <c r="O8" s="27">
        <f t="shared" si="2"/>
        <v>291</v>
      </c>
      <c r="P8" s="27">
        <f t="shared" si="3"/>
        <v>140</v>
      </c>
      <c r="Q8" s="27">
        <f t="shared" si="3"/>
        <v>6</v>
      </c>
      <c r="R8" s="28">
        <f t="shared" si="4"/>
        <v>431</v>
      </c>
      <c r="S8" s="27">
        <v>146</v>
      </c>
      <c r="T8" s="27">
        <v>72</v>
      </c>
      <c r="U8" s="27">
        <v>5</v>
      </c>
      <c r="V8" s="28">
        <f t="shared" si="5"/>
        <v>218</v>
      </c>
      <c r="W8" s="27">
        <v>144</v>
      </c>
      <c r="X8" s="27">
        <v>72</v>
      </c>
      <c r="Y8" s="27">
        <v>4</v>
      </c>
      <c r="Z8" s="28">
        <f t="shared" si="6"/>
        <v>216</v>
      </c>
      <c r="AA8" s="27">
        <f t="shared" si="7"/>
        <v>290</v>
      </c>
      <c r="AB8" s="27">
        <f t="shared" si="8"/>
        <v>144</v>
      </c>
      <c r="AC8" s="27">
        <f t="shared" si="9"/>
        <v>9</v>
      </c>
      <c r="AD8" s="28">
        <f t="shared" si="10"/>
        <v>434</v>
      </c>
      <c r="AE8" s="176">
        <f t="shared" si="11"/>
        <v>865</v>
      </c>
    </row>
    <row r="9" spans="1:31" ht="13.5" thickBot="1">
      <c r="A9" s="177">
        <v>3</v>
      </c>
      <c r="B9" s="178" t="s">
        <v>154</v>
      </c>
      <c r="C9" s="179">
        <v>18698</v>
      </c>
      <c r="D9" s="178" t="s">
        <v>97</v>
      </c>
      <c r="E9" s="180">
        <v>844377</v>
      </c>
      <c r="F9" s="181" t="s">
        <v>115</v>
      </c>
      <c r="G9" s="177">
        <v>146</v>
      </c>
      <c r="H9" s="177">
        <v>68</v>
      </c>
      <c r="I9" s="177">
        <v>4</v>
      </c>
      <c r="J9" s="182">
        <f t="shared" si="0"/>
        <v>214</v>
      </c>
      <c r="K9" s="177">
        <v>164</v>
      </c>
      <c r="L9" s="177">
        <v>62</v>
      </c>
      <c r="M9" s="177">
        <v>0</v>
      </c>
      <c r="N9" s="182">
        <f t="shared" si="1"/>
        <v>226</v>
      </c>
      <c r="O9" s="177">
        <f t="shared" si="2"/>
        <v>310</v>
      </c>
      <c r="P9" s="177">
        <f t="shared" si="3"/>
        <v>130</v>
      </c>
      <c r="Q9" s="177">
        <f t="shared" si="3"/>
        <v>4</v>
      </c>
      <c r="R9" s="182">
        <f t="shared" si="4"/>
        <v>440</v>
      </c>
      <c r="S9" s="177">
        <v>150</v>
      </c>
      <c r="T9" s="177">
        <v>52</v>
      </c>
      <c r="U9" s="177">
        <v>4</v>
      </c>
      <c r="V9" s="182">
        <f>SUM(S9:T9)</f>
        <v>202</v>
      </c>
      <c r="W9" s="177">
        <v>168</v>
      </c>
      <c r="X9" s="177">
        <v>53</v>
      </c>
      <c r="Y9" s="177">
        <v>7</v>
      </c>
      <c r="Z9" s="182">
        <f>SUM(W9:X9)</f>
        <v>221</v>
      </c>
      <c r="AA9" s="177">
        <f>SUM(S9,W9)</f>
        <v>318</v>
      </c>
      <c r="AB9" s="177">
        <f>SUM(T9,X9)</f>
        <v>105</v>
      </c>
      <c r="AC9" s="177">
        <f>SUM(U9,Y9)</f>
        <v>11</v>
      </c>
      <c r="AD9" s="182">
        <f>SUM(V9,Z9)</f>
        <v>423</v>
      </c>
      <c r="AE9" s="183">
        <f>SUM(R9,AD9)</f>
        <v>863</v>
      </c>
    </row>
    <row r="10" spans="1:31" ht="13.5" thickTop="1">
      <c r="A10" s="75">
        <v>4</v>
      </c>
      <c r="B10" s="76" t="s">
        <v>159</v>
      </c>
      <c r="C10" s="77">
        <v>20892</v>
      </c>
      <c r="D10" s="76" t="s">
        <v>55</v>
      </c>
      <c r="E10" s="78">
        <v>616941</v>
      </c>
      <c r="F10" s="79"/>
      <c r="G10" s="75">
        <v>147</v>
      </c>
      <c r="H10" s="75">
        <v>71</v>
      </c>
      <c r="I10" s="75">
        <v>3</v>
      </c>
      <c r="J10" s="80">
        <f t="shared" si="0"/>
        <v>218</v>
      </c>
      <c r="K10" s="75">
        <v>138</v>
      </c>
      <c r="L10" s="75">
        <v>53</v>
      </c>
      <c r="M10" s="75">
        <v>5</v>
      </c>
      <c r="N10" s="80">
        <f t="shared" si="1"/>
        <v>191</v>
      </c>
      <c r="O10" s="75">
        <f t="shared" si="2"/>
        <v>285</v>
      </c>
      <c r="P10" s="75">
        <f t="shared" si="3"/>
        <v>124</v>
      </c>
      <c r="Q10" s="75">
        <f t="shared" si="3"/>
        <v>8</v>
      </c>
      <c r="R10" s="80">
        <f t="shared" si="4"/>
        <v>409</v>
      </c>
      <c r="S10" s="75">
        <v>129</v>
      </c>
      <c r="T10" s="75">
        <v>72</v>
      </c>
      <c r="U10" s="75">
        <v>2</v>
      </c>
      <c r="V10" s="80">
        <f t="shared" si="5"/>
        <v>201</v>
      </c>
      <c r="W10" s="75">
        <v>146</v>
      </c>
      <c r="X10" s="75">
        <v>79</v>
      </c>
      <c r="Y10" s="75">
        <v>1</v>
      </c>
      <c r="Z10" s="80">
        <v>225</v>
      </c>
      <c r="AA10" s="75">
        <f t="shared" si="7"/>
        <v>275</v>
      </c>
      <c r="AB10" s="75">
        <f t="shared" si="8"/>
        <v>151</v>
      </c>
      <c r="AC10" s="75">
        <f t="shared" si="9"/>
        <v>3</v>
      </c>
      <c r="AD10" s="80">
        <f t="shared" si="10"/>
        <v>426</v>
      </c>
      <c r="AE10" s="81">
        <f t="shared" si="11"/>
        <v>835</v>
      </c>
    </row>
    <row r="11" spans="1:31" ht="12.75">
      <c r="A11" s="27">
        <v>5</v>
      </c>
      <c r="B11" s="36" t="s">
        <v>160</v>
      </c>
      <c r="C11" s="34">
        <v>21087</v>
      </c>
      <c r="D11" s="36" t="s">
        <v>32</v>
      </c>
      <c r="E11" s="32">
        <v>889874</v>
      </c>
      <c r="F11" s="35" t="s">
        <v>115</v>
      </c>
      <c r="G11" s="27">
        <v>126</v>
      </c>
      <c r="H11" s="27">
        <v>70</v>
      </c>
      <c r="I11" s="27">
        <v>4</v>
      </c>
      <c r="J11" s="28">
        <f t="shared" si="0"/>
        <v>196</v>
      </c>
      <c r="K11" s="27">
        <v>145</v>
      </c>
      <c r="L11" s="27">
        <v>63</v>
      </c>
      <c r="M11" s="27">
        <v>2</v>
      </c>
      <c r="N11" s="28">
        <f t="shared" si="1"/>
        <v>208</v>
      </c>
      <c r="O11" s="27">
        <f t="shared" si="2"/>
        <v>271</v>
      </c>
      <c r="P11" s="27">
        <f t="shared" si="3"/>
        <v>133</v>
      </c>
      <c r="Q11" s="27">
        <f t="shared" si="3"/>
        <v>6</v>
      </c>
      <c r="R11" s="28">
        <f t="shared" si="4"/>
        <v>404</v>
      </c>
      <c r="S11" s="27">
        <v>144</v>
      </c>
      <c r="T11" s="27">
        <v>59</v>
      </c>
      <c r="U11" s="27">
        <v>3</v>
      </c>
      <c r="V11" s="28">
        <f t="shared" si="5"/>
        <v>203</v>
      </c>
      <c r="W11" s="27">
        <v>146</v>
      </c>
      <c r="X11" s="27">
        <v>78</v>
      </c>
      <c r="Y11" s="27">
        <v>2</v>
      </c>
      <c r="Z11" s="28">
        <f t="shared" si="6"/>
        <v>224</v>
      </c>
      <c r="AA11" s="27">
        <f t="shared" si="7"/>
        <v>290</v>
      </c>
      <c r="AB11" s="27">
        <f t="shared" si="8"/>
        <v>137</v>
      </c>
      <c r="AC11" s="27">
        <f t="shared" si="9"/>
        <v>5</v>
      </c>
      <c r="AD11" s="28">
        <f t="shared" si="10"/>
        <v>427</v>
      </c>
      <c r="AE11" s="57">
        <f t="shared" si="11"/>
        <v>831</v>
      </c>
    </row>
    <row r="12" spans="1:31" ht="12.75">
      <c r="A12" s="27">
        <v>6</v>
      </c>
      <c r="B12" s="36" t="s">
        <v>157</v>
      </c>
      <c r="C12" s="34">
        <v>18526</v>
      </c>
      <c r="D12" s="36" t="s">
        <v>26</v>
      </c>
      <c r="E12" s="32">
        <v>875622</v>
      </c>
      <c r="F12" s="35" t="s">
        <v>115</v>
      </c>
      <c r="G12" s="27">
        <v>133</v>
      </c>
      <c r="H12" s="27">
        <v>59</v>
      </c>
      <c r="I12" s="27">
        <v>2</v>
      </c>
      <c r="J12" s="28">
        <f t="shared" si="0"/>
        <v>192</v>
      </c>
      <c r="K12" s="27">
        <v>148</v>
      </c>
      <c r="L12" s="27">
        <v>79</v>
      </c>
      <c r="M12" s="27">
        <v>0</v>
      </c>
      <c r="N12" s="28">
        <f t="shared" si="1"/>
        <v>227</v>
      </c>
      <c r="O12" s="27">
        <f t="shared" si="2"/>
        <v>281</v>
      </c>
      <c r="P12" s="27">
        <f t="shared" si="3"/>
        <v>138</v>
      </c>
      <c r="Q12" s="27">
        <f t="shared" si="3"/>
        <v>2</v>
      </c>
      <c r="R12" s="28">
        <f t="shared" si="4"/>
        <v>419</v>
      </c>
      <c r="S12" s="27">
        <v>137</v>
      </c>
      <c r="T12" s="27">
        <v>52</v>
      </c>
      <c r="U12" s="27">
        <v>8</v>
      </c>
      <c r="V12" s="28">
        <f t="shared" si="5"/>
        <v>189</v>
      </c>
      <c r="W12" s="27">
        <v>141</v>
      </c>
      <c r="X12" s="27">
        <v>70</v>
      </c>
      <c r="Y12" s="27">
        <v>3</v>
      </c>
      <c r="Z12" s="28">
        <v>211</v>
      </c>
      <c r="AA12" s="27">
        <f t="shared" si="7"/>
        <v>278</v>
      </c>
      <c r="AB12" s="27">
        <f t="shared" si="8"/>
        <v>122</v>
      </c>
      <c r="AC12" s="27">
        <f t="shared" si="9"/>
        <v>11</v>
      </c>
      <c r="AD12" s="28">
        <f t="shared" si="10"/>
        <v>400</v>
      </c>
      <c r="AE12" s="57">
        <f t="shared" si="11"/>
        <v>819</v>
      </c>
    </row>
    <row r="13" spans="1:31" ht="12.75">
      <c r="A13" s="27">
        <v>7</v>
      </c>
      <c r="B13" s="36" t="s">
        <v>161</v>
      </c>
      <c r="C13" s="34">
        <v>18900</v>
      </c>
      <c r="D13" s="36" t="s">
        <v>26</v>
      </c>
      <c r="E13" s="32">
        <v>875620</v>
      </c>
      <c r="F13" s="35" t="s">
        <v>115</v>
      </c>
      <c r="G13" s="27">
        <v>126</v>
      </c>
      <c r="H13" s="27">
        <v>78</v>
      </c>
      <c r="I13" s="27">
        <v>0</v>
      </c>
      <c r="J13" s="28">
        <f t="shared" si="0"/>
        <v>204</v>
      </c>
      <c r="K13" s="27">
        <v>146</v>
      </c>
      <c r="L13" s="27">
        <v>50</v>
      </c>
      <c r="M13" s="27">
        <v>7</v>
      </c>
      <c r="N13" s="28">
        <f t="shared" si="1"/>
        <v>196</v>
      </c>
      <c r="O13" s="27">
        <f t="shared" si="2"/>
        <v>272</v>
      </c>
      <c r="P13" s="27">
        <f t="shared" si="3"/>
        <v>128</v>
      </c>
      <c r="Q13" s="27">
        <f t="shared" si="3"/>
        <v>7</v>
      </c>
      <c r="R13" s="28">
        <f t="shared" si="4"/>
        <v>400</v>
      </c>
      <c r="S13" s="56">
        <v>155</v>
      </c>
      <c r="T13" s="27">
        <v>53</v>
      </c>
      <c r="U13" s="27">
        <v>5</v>
      </c>
      <c r="V13" s="28">
        <f t="shared" si="5"/>
        <v>208</v>
      </c>
      <c r="W13" s="27">
        <v>146</v>
      </c>
      <c r="X13" s="27">
        <v>61</v>
      </c>
      <c r="Y13" s="27">
        <v>3</v>
      </c>
      <c r="Z13" s="28">
        <v>207</v>
      </c>
      <c r="AA13" s="27">
        <f t="shared" si="7"/>
        <v>301</v>
      </c>
      <c r="AB13" s="27">
        <f t="shared" si="8"/>
        <v>114</v>
      </c>
      <c r="AC13" s="27">
        <f t="shared" si="9"/>
        <v>8</v>
      </c>
      <c r="AD13" s="28">
        <f t="shared" si="10"/>
        <v>415</v>
      </c>
      <c r="AE13" s="57">
        <f t="shared" si="11"/>
        <v>815</v>
      </c>
    </row>
    <row r="14" spans="1:31" ht="12.75">
      <c r="A14" s="27">
        <v>8</v>
      </c>
      <c r="B14" s="36" t="s">
        <v>158</v>
      </c>
      <c r="C14" s="34">
        <v>19998</v>
      </c>
      <c r="D14" s="36" t="s">
        <v>32</v>
      </c>
      <c r="E14" s="32">
        <v>884237</v>
      </c>
      <c r="F14" s="35" t="s">
        <v>115</v>
      </c>
      <c r="G14" s="27">
        <v>153</v>
      </c>
      <c r="H14" s="27">
        <v>44</v>
      </c>
      <c r="I14" s="27">
        <v>5</v>
      </c>
      <c r="J14" s="28">
        <f t="shared" si="0"/>
        <v>197</v>
      </c>
      <c r="K14" s="27">
        <v>153</v>
      </c>
      <c r="L14" s="27">
        <v>62</v>
      </c>
      <c r="M14" s="27">
        <v>3</v>
      </c>
      <c r="N14" s="28">
        <f t="shared" si="1"/>
        <v>215</v>
      </c>
      <c r="O14" s="27">
        <f t="shared" si="2"/>
        <v>306</v>
      </c>
      <c r="P14" s="27">
        <f t="shared" si="3"/>
        <v>106</v>
      </c>
      <c r="Q14" s="27">
        <f t="shared" si="3"/>
        <v>8</v>
      </c>
      <c r="R14" s="28">
        <f t="shared" si="4"/>
        <v>412</v>
      </c>
      <c r="S14" s="56" t="s">
        <v>176</v>
      </c>
      <c r="T14" s="27"/>
      <c r="U14" s="27"/>
      <c r="V14" s="28">
        <f t="shared" si="5"/>
        <v>0</v>
      </c>
      <c r="W14" s="27"/>
      <c r="X14" s="27"/>
      <c r="Y14" s="27"/>
      <c r="Z14" s="28">
        <f t="shared" si="6"/>
        <v>0</v>
      </c>
      <c r="AA14" s="27">
        <f t="shared" si="7"/>
        <v>0</v>
      </c>
      <c r="AB14" s="27">
        <f t="shared" si="8"/>
        <v>0</v>
      </c>
      <c r="AC14" s="27">
        <f t="shared" si="9"/>
        <v>0</v>
      </c>
      <c r="AD14" s="28">
        <f t="shared" si="10"/>
        <v>0</v>
      </c>
      <c r="AE14" s="57">
        <f t="shared" si="11"/>
        <v>412</v>
      </c>
    </row>
    <row r="15" spans="1:31" ht="12.75">
      <c r="A15" s="27">
        <v>9</v>
      </c>
      <c r="B15" s="36" t="s">
        <v>162</v>
      </c>
      <c r="C15" s="34">
        <v>21110</v>
      </c>
      <c r="D15" s="36" t="s">
        <v>34</v>
      </c>
      <c r="E15" s="32">
        <v>889906</v>
      </c>
      <c r="F15" s="35" t="s">
        <v>115</v>
      </c>
      <c r="G15" s="27">
        <v>136</v>
      </c>
      <c r="H15" s="27">
        <v>45</v>
      </c>
      <c r="I15" s="27">
        <v>7</v>
      </c>
      <c r="J15" s="28">
        <f t="shared" si="0"/>
        <v>181</v>
      </c>
      <c r="K15" s="27">
        <v>142</v>
      </c>
      <c r="L15" s="27">
        <v>71</v>
      </c>
      <c r="M15" s="27">
        <v>3</v>
      </c>
      <c r="N15" s="28">
        <f t="shared" si="1"/>
        <v>213</v>
      </c>
      <c r="O15" s="27">
        <f t="shared" si="2"/>
        <v>278</v>
      </c>
      <c r="P15" s="27">
        <f t="shared" si="3"/>
        <v>116</v>
      </c>
      <c r="Q15" s="27">
        <f t="shared" si="3"/>
        <v>10</v>
      </c>
      <c r="R15" s="28">
        <f t="shared" si="4"/>
        <v>394</v>
      </c>
      <c r="S15" s="27"/>
      <c r="T15" s="27"/>
      <c r="U15" s="27"/>
      <c r="V15" s="28">
        <f t="shared" si="5"/>
        <v>0</v>
      </c>
      <c r="W15" s="27"/>
      <c r="X15" s="27"/>
      <c r="Y15" s="27"/>
      <c r="Z15" s="28">
        <f t="shared" si="6"/>
        <v>0</v>
      </c>
      <c r="AA15" s="27">
        <f t="shared" si="7"/>
        <v>0</v>
      </c>
      <c r="AB15" s="27">
        <f t="shared" si="8"/>
        <v>0</v>
      </c>
      <c r="AC15" s="27">
        <f t="shared" si="9"/>
        <v>0</v>
      </c>
      <c r="AD15" s="28">
        <f t="shared" si="10"/>
        <v>0</v>
      </c>
      <c r="AE15" s="57">
        <f t="shared" si="11"/>
        <v>394</v>
      </c>
    </row>
    <row r="16" spans="1:31" ht="12.75">
      <c r="A16" s="27">
        <v>10</v>
      </c>
      <c r="B16" s="39" t="s">
        <v>163</v>
      </c>
      <c r="C16" s="31">
        <v>19605</v>
      </c>
      <c r="D16" s="39" t="s">
        <v>110</v>
      </c>
      <c r="E16" s="40">
        <v>793213</v>
      </c>
      <c r="F16" s="29"/>
      <c r="G16" s="27">
        <v>146</v>
      </c>
      <c r="H16" s="27">
        <v>52</v>
      </c>
      <c r="I16" s="27">
        <v>7</v>
      </c>
      <c r="J16" s="28">
        <f t="shared" si="0"/>
        <v>198</v>
      </c>
      <c r="K16" s="27">
        <v>149</v>
      </c>
      <c r="L16" s="27">
        <v>44</v>
      </c>
      <c r="M16" s="27">
        <v>12</v>
      </c>
      <c r="N16" s="28">
        <f t="shared" si="1"/>
        <v>193</v>
      </c>
      <c r="O16" s="27">
        <f t="shared" si="2"/>
        <v>295</v>
      </c>
      <c r="P16" s="27">
        <f t="shared" si="3"/>
        <v>96</v>
      </c>
      <c r="Q16" s="27">
        <f t="shared" si="3"/>
        <v>19</v>
      </c>
      <c r="R16" s="28">
        <f t="shared" si="4"/>
        <v>391</v>
      </c>
      <c r="S16" s="27"/>
      <c r="T16" s="27"/>
      <c r="U16" s="27"/>
      <c r="V16" s="28">
        <f t="shared" si="5"/>
        <v>0</v>
      </c>
      <c r="W16" s="27"/>
      <c r="X16" s="27"/>
      <c r="Y16" s="27"/>
      <c r="Z16" s="28">
        <f t="shared" si="6"/>
        <v>0</v>
      </c>
      <c r="AA16" s="27">
        <f t="shared" si="7"/>
        <v>0</v>
      </c>
      <c r="AB16" s="27">
        <f t="shared" si="8"/>
        <v>0</v>
      </c>
      <c r="AC16" s="27">
        <f t="shared" si="9"/>
        <v>0</v>
      </c>
      <c r="AD16" s="28">
        <f t="shared" si="10"/>
        <v>0</v>
      </c>
      <c r="AE16" s="57">
        <f t="shared" si="11"/>
        <v>391</v>
      </c>
    </row>
    <row r="17" spans="1:31" ht="12.75">
      <c r="A17" s="27">
        <v>11</v>
      </c>
      <c r="B17" s="36" t="s">
        <v>164</v>
      </c>
      <c r="C17" s="34">
        <v>19970</v>
      </c>
      <c r="D17" s="36" t="s">
        <v>110</v>
      </c>
      <c r="E17" s="32">
        <v>76316</v>
      </c>
      <c r="F17" s="35"/>
      <c r="G17" s="27">
        <v>131</v>
      </c>
      <c r="H17" s="27">
        <v>50</v>
      </c>
      <c r="I17" s="27">
        <v>7</v>
      </c>
      <c r="J17" s="28">
        <f t="shared" si="0"/>
        <v>181</v>
      </c>
      <c r="K17" s="27">
        <v>144</v>
      </c>
      <c r="L17" s="27">
        <v>61</v>
      </c>
      <c r="M17" s="27">
        <v>3</v>
      </c>
      <c r="N17" s="28">
        <f t="shared" si="1"/>
        <v>205</v>
      </c>
      <c r="O17" s="27">
        <f t="shared" si="2"/>
        <v>275</v>
      </c>
      <c r="P17" s="27">
        <f t="shared" si="3"/>
        <v>111</v>
      </c>
      <c r="Q17" s="27">
        <f t="shared" si="3"/>
        <v>10</v>
      </c>
      <c r="R17" s="28">
        <f t="shared" si="4"/>
        <v>386</v>
      </c>
      <c r="S17" s="27"/>
      <c r="T17" s="27"/>
      <c r="U17" s="27"/>
      <c r="V17" s="28">
        <f t="shared" si="5"/>
        <v>0</v>
      </c>
      <c r="W17" s="27"/>
      <c r="X17" s="27"/>
      <c r="Y17" s="27"/>
      <c r="Z17" s="28">
        <f t="shared" si="6"/>
        <v>0</v>
      </c>
      <c r="AA17" s="27">
        <f t="shared" si="7"/>
        <v>0</v>
      </c>
      <c r="AB17" s="27">
        <f t="shared" si="8"/>
        <v>0</v>
      </c>
      <c r="AC17" s="27">
        <f t="shared" si="9"/>
        <v>0</v>
      </c>
      <c r="AD17" s="28">
        <f t="shared" si="10"/>
        <v>0</v>
      </c>
      <c r="AE17" s="57">
        <f t="shared" si="11"/>
        <v>386</v>
      </c>
    </row>
  </sheetData>
  <mergeCells count="6">
    <mergeCell ref="W5:Z5"/>
    <mergeCell ref="AA5:AD5"/>
    <mergeCell ref="G5:J5"/>
    <mergeCell ref="K5:N5"/>
    <mergeCell ref="O5:R5"/>
    <mergeCell ref="S5:V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"/>
  <sheetViews>
    <sheetView zoomScale="90" zoomScaleNormal="90" workbookViewId="0" topLeftCell="A1">
      <selection activeCell="AE23" sqref="AE23"/>
    </sheetView>
  </sheetViews>
  <sheetFormatPr defaultColWidth="11.421875" defaultRowHeight="12.75"/>
  <cols>
    <col min="1" max="1" width="4.28125" style="0" customWidth="1"/>
    <col min="2" max="2" width="21.00390625" style="0" customWidth="1"/>
    <col min="4" max="4" width="15.28125" style="0" customWidth="1"/>
    <col min="5" max="5" width="9.00390625" style="0" customWidth="1"/>
    <col min="6" max="6" width="4.7109375" style="0" customWidth="1"/>
    <col min="7" max="15" width="5.7109375" style="0" hidden="1" customWidth="1"/>
    <col min="16" max="16" width="5.7109375" style="0" customWidth="1"/>
    <col min="17" max="17" width="5.7109375" style="0" hidden="1" customWidth="1"/>
    <col min="18" max="18" width="6.7109375" style="0" customWidth="1"/>
    <col min="19" max="29" width="5.7109375" style="0" customWidth="1"/>
    <col min="30" max="30" width="7.00390625" style="0" customWidth="1"/>
  </cols>
  <sheetData>
    <row r="1" ht="30">
      <c r="A1" s="14" t="s">
        <v>47</v>
      </c>
    </row>
    <row r="3" spans="1:36" ht="20.25">
      <c r="A3" s="15" t="s">
        <v>48</v>
      </c>
      <c r="C3" s="15" t="s">
        <v>49</v>
      </c>
      <c r="D3" s="15"/>
      <c r="E3" s="15"/>
      <c r="F3" s="15" t="s">
        <v>174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 t="s">
        <v>50</v>
      </c>
      <c r="AA3" s="15"/>
      <c r="AB3" s="15"/>
      <c r="AC3" s="15"/>
      <c r="AD3" s="15"/>
      <c r="AE3" s="15"/>
      <c r="AF3" s="15"/>
      <c r="AG3" s="15"/>
      <c r="AI3" s="15"/>
      <c r="AJ3" s="15"/>
    </row>
    <row r="5" spans="1:31" ht="12.75">
      <c r="A5" s="1"/>
      <c r="B5" s="1"/>
      <c r="C5" s="1"/>
      <c r="D5" s="1"/>
      <c r="E5" s="1"/>
      <c r="F5" s="1"/>
      <c r="G5" s="142" t="s">
        <v>0</v>
      </c>
      <c r="H5" s="142"/>
      <c r="I5" s="142"/>
      <c r="J5" s="142"/>
      <c r="K5" s="149" t="s">
        <v>1</v>
      </c>
      <c r="L5" s="149"/>
      <c r="M5" s="149"/>
      <c r="N5" s="162"/>
      <c r="O5" s="161" t="s">
        <v>45</v>
      </c>
      <c r="P5" s="161"/>
      <c r="Q5" s="161"/>
      <c r="R5" s="161"/>
      <c r="S5" s="161" t="s">
        <v>0</v>
      </c>
      <c r="T5" s="161"/>
      <c r="U5" s="161"/>
      <c r="V5" s="161"/>
      <c r="W5" s="161" t="s">
        <v>1</v>
      </c>
      <c r="X5" s="161"/>
      <c r="Y5" s="161"/>
      <c r="Z5" s="161"/>
      <c r="AA5" s="161" t="s">
        <v>46</v>
      </c>
      <c r="AB5" s="161"/>
      <c r="AC5" s="161"/>
      <c r="AD5" s="161"/>
      <c r="AE5" s="26" t="s">
        <v>4</v>
      </c>
    </row>
    <row r="6" spans="1:31" ht="12.75">
      <c r="A6" s="83" t="s">
        <v>5</v>
      </c>
      <c r="B6" s="84" t="s">
        <v>6</v>
      </c>
      <c r="C6" s="83" t="s">
        <v>74</v>
      </c>
      <c r="D6" s="84" t="s">
        <v>8</v>
      </c>
      <c r="E6" s="83" t="s">
        <v>9</v>
      </c>
      <c r="F6" s="84" t="s">
        <v>106</v>
      </c>
      <c r="G6" s="83" t="s">
        <v>10</v>
      </c>
      <c r="H6" s="83" t="s">
        <v>11</v>
      </c>
      <c r="I6" s="83" t="s">
        <v>14</v>
      </c>
      <c r="J6" s="83" t="s">
        <v>13</v>
      </c>
      <c r="K6" s="83" t="s">
        <v>10</v>
      </c>
      <c r="L6" s="83" t="s">
        <v>11</v>
      </c>
      <c r="M6" s="83" t="s">
        <v>14</v>
      </c>
      <c r="N6" s="83" t="s">
        <v>13</v>
      </c>
      <c r="O6" s="88" t="s">
        <v>10</v>
      </c>
      <c r="P6" s="88" t="s">
        <v>11</v>
      </c>
      <c r="Q6" s="88" t="s">
        <v>14</v>
      </c>
      <c r="R6" s="88" t="s">
        <v>4</v>
      </c>
      <c r="S6" s="88" t="s">
        <v>10</v>
      </c>
      <c r="T6" s="88" t="s">
        <v>11</v>
      </c>
      <c r="U6" s="88" t="s">
        <v>14</v>
      </c>
      <c r="V6" s="88" t="s">
        <v>13</v>
      </c>
      <c r="W6" s="88" t="s">
        <v>10</v>
      </c>
      <c r="X6" s="88" t="s">
        <v>11</v>
      </c>
      <c r="Y6" s="88" t="s">
        <v>14</v>
      </c>
      <c r="Z6" s="88" t="s">
        <v>13</v>
      </c>
      <c r="AA6" s="88" t="s">
        <v>10</v>
      </c>
      <c r="AB6" s="88" t="s">
        <v>11</v>
      </c>
      <c r="AC6" s="88" t="s">
        <v>14</v>
      </c>
      <c r="AD6" s="88" t="s">
        <v>4</v>
      </c>
      <c r="AE6" s="89" t="s">
        <v>72</v>
      </c>
    </row>
    <row r="7" spans="1:31" ht="12.75">
      <c r="A7" s="27">
        <v>1</v>
      </c>
      <c r="B7" s="36" t="s">
        <v>166</v>
      </c>
      <c r="C7" s="34">
        <v>18027</v>
      </c>
      <c r="D7" s="32" t="s">
        <v>55</v>
      </c>
      <c r="E7" s="27">
        <v>820846</v>
      </c>
      <c r="F7" s="82" t="s">
        <v>115</v>
      </c>
      <c r="G7" s="27">
        <v>148</v>
      </c>
      <c r="H7" s="27">
        <v>71</v>
      </c>
      <c r="I7" s="27">
        <v>4</v>
      </c>
      <c r="J7" s="28">
        <f aca="true" t="shared" si="0" ref="J7:J15">SUM(G7:H7)</f>
        <v>219</v>
      </c>
      <c r="K7" s="27">
        <v>159</v>
      </c>
      <c r="L7" s="27">
        <v>80</v>
      </c>
      <c r="M7" s="27">
        <v>3</v>
      </c>
      <c r="N7" s="28">
        <f aca="true" t="shared" si="1" ref="N7:N15">SUM(K7:L7)</f>
        <v>239</v>
      </c>
      <c r="O7" s="27">
        <f aca="true" t="shared" si="2" ref="O7:O15">SUM(G7,K7)</f>
        <v>307</v>
      </c>
      <c r="P7" s="27">
        <f aca="true" t="shared" si="3" ref="P7:Q15">SUM(L7,H7)</f>
        <v>151</v>
      </c>
      <c r="Q7" s="27">
        <f t="shared" si="3"/>
        <v>7</v>
      </c>
      <c r="R7" s="28">
        <f aca="true" t="shared" si="4" ref="R7:R15">SUM(J7,N7)</f>
        <v>458</v>
      </c>
      <c r="S7" s="27">
        <v>147</v>
      </c>
      <c r="T7" s="27">
        <v>90</v>
      </c>
      <c r="U7" s="27">
        <v>0</v>
      </c>
      <c r="V7" s="28">
        <f aca="true" t="shared" si="5" ref="V7:V15">SUM(S7:T7)</f>
        <v>237</v>
      </c>
      <c r="W7" s="27">
        <v>157</v>
      </c>
      <c r="X7" s="27">
        <v>85</v>
      </c>
      <c r="Y7" s="27">
        <v>0</v>
      </c>
      <c r="Z7" s="28">
        <f>SUM(W7:Y7)</f>
        <v>242</v>
      </c>
      <c r="AA7" s="27">
        <f aca="true" t="shared" si="6" ref="AA7:AA15">SUM(S7,W7)</f>
        <v>304</v>
      </c>
      <c r="AB7" s="27">
        <f aca="true" t="shared" si="7" ref="AB7:AB15">SUM(T7,X7)</f>
        <v>175</v>
      </c>
      <c r="AC7" s="27">
        <f aca="true" t="shared" si="8" ref="AC7:AC15">SUM(U7,Y7)</f>
        <v>0</v>
      </c>
      <c r="AD7" s="28">
        <f aca="true" t="shared" si="9" ref="AD7:AD15">SUM(V7,Z7)</f>
        <v>479</v>
      </c>
      <c r="AE7" s="167">
        <f aca="true" t="shared" si="10" ref="AE7:AE15">SUM(R7,AD7)</f>
        <v>937</v>
      </c>
    </row>
    <row r="8" spans="1:31" ht="12.75">
      <c r="A8" s="27">
        <v>2</v>
      </c>
      <c r="B8" s="36" t="s">
        <v>165</v>
      </c>
      <c r="C8" s="34">
        <v>18409</v>
      </c>
      <c r="D8" s="32" t="s">
        <v>26</v>
      </c>
      <c r="E8" s="27">
        <v>78183</v>
      </c>
      <c r="F8" s="82"/>
      <c r="G8" s="27">
        <v>133</v>
      </c>
      <c r="H8" s="27">
        <v>72</v>
      </c>
      <c r="I8" s="27">
        <v>2</v>
      </c>
      <c r="J8" s="28">
        <f t="shared" si="0"/>
        <v>205</v>
      </c>
      <c r="K8" s="27">
        <v>162</v>
      </c>
      <c r="L8" s="27">
        <v>95</v>
      </c>
      <c r="M8" s="27">
        <v>1</v>
      </c>
      <c r="N8" s="28">
        <f t="shared" si="1"/>
        <v>257</v>
      </c>
      <c r="O8" s="27">
        <f t="shared" si="2"/>
        <v>295</v>
      </c>
      <c r="P8" s="27">
        <f t="shared" si="3"/>
        <v>167</v>
      </c>
      <c r="Q8" s="27">
        <f t="shared" si="3"/>
        <v>3</v>
      </c>
      <c r="R8" s="28">
        <f t="shared" si="4"/>
        <v>462</v>
      </c>
      <c r="S8" s="27">
        <v>153</v>
      </c>
      <c r="T8" s="27">
        <v>63</v>
      </c>
      <c r="U8" s="27">
        <v>2</v>
      </c>
      <c r="V8" s="28">
        <f>SUM(S8:T8)</f>
        <v>216</v>
      </c>
      <c r="W8" s="27">
        <v>143</v>
      </c>
      <c r="X8" s="27">
        <v>62</v>
      </c>
      <c r="Y8" s="27">
        <v>1</v>
      </c>
      <c r="Z8" s="28">
        <f>SUM(W8:X8)</f>
        <v>205</v>
      </c>
      <c r="AA8" s="27">
        <f>SUM(S8,W8)</f>
        <v>296</v>
      </c>
      <c r="AB8" s="27">
        <f>SUM(T8,X8)</f>
        <v>125</v>
      </c>
      <c r="AC8" s="27">
        <f>SUM(U8,Y8)</f>
        <v>3</v>
      </c>
      <c r="AD8" s="28">
        <f>SUM(V8,Z8)</f>
        <v>421</v>
      </c>
      <c r="AE8" s="167">
        <f>SUM(R8,AD8)</f>
        <v>883</v>
      </c>
    </row>
    <row r="9" spans="1:31" ht="13.5" thickBot="1">
      <c r="A9" s="177">
        <v>3</v>
      </c>
      <c r="B9" s="178" t="s">
        <v>168</v>
      </c>
      <c r="C9" s="179">
        <v>14340</v>
      </c>
      <c r="D9" s="180" t="s">
        <v>26</v>
      </c>
      <c r="E9" s="177">
        <v>721280</v>
      </c>
      <c r="F9" s="184" t="s">
        <v>115</v>
      </c>
      <c r="G9" s="177">
        <v>156</v>
      </c>
      <c r="H9" s="177">
        <v>63</v>
      </c>
      <c r="I9" s="177">
        <v>6</v>
      </c>
      <c r="J9" s="182">
        <f t="shared" si="0"/>
        <v>219</v>
      </c>
      <c r="K9" s="177">
        <v>147</v>
      </c>
      <c r="L9" s="177">
        <v>72</v>
      </c>
      <c r="M9" s="177">
        <v>1</v>
      </c>
      <c r="N9" s="182">
        <f t="shared" si="1"/>
        <v>219</v>
      </c>
      <c r="O9" s="177">
        <f t="shared" si="2"/>
        <v>303</v>
      </c>
      <c r="P9" s="177">
        <f t="shared" si="3"/>
        <v>135</v>
      </c>
      <c r="Q9" s="177">
        <f t="shared" si="3"/>
        <v>7</v>
      </c>
      <c r="R9" s="182">
        <f t="shared" si="4"/>
        <v>438</v>
      </c>
      <c r="S9" s="177">
        <v>143</v>
      </c>
      <c r="T9" s="177">
        <v>69</v>
      </c>
      <c r="U9" s="177">
        <v>0</v>
      </c>
      <c r="V9" s="182">
        <f t="shared" si="5"/>
        <v>212</v>
      </c>
      <c r="W9" s="177">
        <v>149</v>
      </c>
      <c r="X9" s="177">
        <v>62</v>
      </c>
      <c r="Y9" s="177">
        <v>2</v>
      </c>
      <c r="Z9" s="182">
        <v>211</v>
      </c>
      <c r="AA9" s="177">
        <f t="shared" si="6"/>
        <v>292</v>
      </c>
      <c r="AB9" s="177">
        <f t="shared" si="7"/>
        <v>131</v>
      </c>
      <c r="AC9" s="177">
        <f t="shared" si="8"/>
        <v>2</v>
      </c>
      <c r="AD9" s="182">
        <f t="shared" si="9"/>
        <v>423</v>
      </c>
      <c r="AE9" s="185">
        <f t="shared" si="10"/>
        <v>861</v>
      </c>
    </row>
    <row r="10" spans="1:31" ht="13.5" thickTop="1">
      <c r="A10" s="75">
        <v>4</v>
      </c>
      <c r="B10" s="76" t="s">
        <v>167</v>
      </c>
      <c r="C10" s="77">
        <v>13913</v>
      </c>
      <c r="D10" s="78" t="s">
        <v>26</v>
      </c>
      <c r="E10" s="75">
        <v>78238</v>
      </c>
      <c r="F10" s="85"/>
      <c r="G10" s="75">
        <v>138</v>
      </c>
      <c r="H10" s="75">
        <v>80</v>
      </c>
      <c r="I10" s="75">
        <v>2</v>
      </c>
      <c r="J10" s="80">
        <f t="shared" si="0"/>
        <v>218</v>
      </c>
      <c r="K10" s="75">
        <v>149</v>
      </c>
      <c r="L10" s="75">
        <v>79</v>
      </c>
      <c r="M10" s="75">
        <v>1</v>
      </c>
      <c r="N10" s="80">
        <f t="shared" si="1"/>
        <v>228</v>
      </c>
      <c r="O10" s="75">
        <f t="shared" si="2"/>
        <v>287</v>
      </c>
      <c r="P10" s="75">
        <f t="shared" si="3"/>
        <v>159</v>
      </c>
      <c r="Q10" s="75">
        <f t="shared" si="3"/>
        <v>3</v>
      </c>
      <c r="R10" s="80">
        <f t="shared" si="4"/>
        <v>446</v>
      </c>
      <c r="S10" s="75">
        <v>129</v>
      </c>
      <c r="T10" s="75">
        <v>53</v>
      </c>
      <c r="U10" s="75">
        <v>7</v>
      </c>
      <c r="V10" s="80">
        <f t="shared" si="5"/>
        <v>182</v>
      </c>
      <c r="W10" s="75">
        <v>151</v>
      </c>
      <c r="X10" s="75">
        <v>45</v>
      </c>
      <c r="Y10" s="75">
        <v>4</v>
      </c>
      <c r="Z10" s="80">
        <f aca="true" t="shared" si="11" ref="Z10:Z15">SUM(W10:X10)</f>
        <v>196</v>
      </c>
      <c r="AA10" s="75">
        <f t="shared" si="6"/>
        <v>280</v>
      </c>
      <c r="AB10" s="75">
        <f t="shared" si="7"/>
        <v>98</v>
      </c>
      <c r="AC10" s="75">
        <f t="shared" si="8"/>
        <v>11</v>
      </c>
      <c r="AD10" s="80">
        <f t="shared" si="9"/>
        <v>378</v>
      </c>
      <c r="AE10" s="86">
        <f t="shared" si="10"/>
        <v>824</v>
      </c>
    </row>
    <row r="11" spans="1:31" ht="12.75">
      <c r="A11" s="27">
        <v>5</v>
      </c>
      <c r="B11" s="36" t="s">
        <v>169</v>
      </c>
      <c r="C11" s="34">
        <v>14048</v>
      </c>
      <c r="D11" s="32" t="s">
        <v>34</v>
      </c>
      <c r="E11" s="27">
        <v>74738</v>
      </c>
      <c r="F11" s="82"/>
      <c r="G11" s="27">
        <v>141</v>
      </c>
      <c r="H11" s="27">
        <v>63</v>
      </c>
      <c r="I11" s="27">
        <v>4</v>
      </c>
      <c r="J11" s="28">
        <f t="shared" si="0"/>
        <v>204</v>
      </c>
      <c r="K11" s="27">
        <v>142</v>
      </c>
      <c r="L11" s="27">
        <v>72</v>
      </c>
      <c r="M11" s="27">
        <v>1</v>
      </c>
      <c r="N11" s="28">
        <f t="shared" si="1"/>
        <v>214</v>
      </c>
      <c r="O11" s="27">
        <f t="shared" si="2"/>
        <v>283</v>
      </c>
      <c r="P11" s="27">
        <f t="shared" si="3"/>
        <v>135</v>
      </c>
      <c r="Q11" s="27">
        <f t="shared" si="3"/>
        <v>5</v>
      </c>
      <c r="R11" s="28">
        <f t="shared" si="4"/>
        <v>418</v>
      </c>
      <c r="S11" s="56" t="s">
        <v>176</v>
      </c>
      <c r="T11" s="27"/>
      <c r="U11" s="27"/>
      <c r="V11" s="28">
        <f t="shared" si="5"/>
        <v>0</v>
      </c>
      <c r="W11" s="27"/>
      <c r="X11" s="27"/>
      <c r="Y11" s="27"/>
      <c r="Z11" s="28">
        <f t="shared" si="11"/>
        <v>0</v>
      </c>
      <c r="AA11" s="27">
        <f t="shared" si="6"/>
        <v>0</v>
      </c>
      <c r="AB11" s="27">
        <f t="shared" si="7"/>
        <v>0</v>
      </c>
      <c r="AC11" s="27">
        <f t="shared" si="8"/>
        <v>0</v>
      </c>
      <c r="AD11" s="28">
        <f t="shared" si="9"/>
        <v>0</v>
      </c>
      <c r="AE11" s="87">
        <f t="shared" si="10"/>
        <v>418</v>
      </c>
    </row>
    <row r="12" spans="1:31" ht="12.75">
      <c r="A12" s="27">
        <v>6</v>
      </c>
      <c r="B12" s="36" t="s">
        <v>170</v>
      </c>
      <c r="C12" s="34">
        <v>14090</v>
      </c>
      <c r="D12" s="32" t="s">
        <v>26</v>
      </c>
      <c r="E12" s="27">
        <v>611461</v>
      </c>
      <c r="F12" s="82"/>
      <c r="G12" s="27">
        <v>138</v>
      </c>
      <c r="H12" s="27">
        <v>45</v>
      </c>
      <c r="I12" s="27">
        <v>8</v>
      </c>
      <c r="J12" s="28">
        <f t="shared" si="0"/>
        <v>183</v>
      </c>
      <c r="K12" s="27">
        <v>144</v>
      </c>
      <c r="L12" s="27">
        <v>72</v>
      </c>
      <c r="M12" s="27">
        <v>2</v>
      </c>
      <c r="N12" s="28">
        <f t="shared" si="1"/>
        <v>216</v>
      </c>
      <c r="O12" s="27">
        <f t="shared" si="2"/>
        <v>282</v>
      </c>
      <c r="P12" s="27">
        <f t="shared" si="3"/>
        <v>117</v>
      </c>
      <c r="Q12" s="27">
        <f t="shared" si="3"/>
        <v>10</v>
      </c>
      <c r="R12" s="28">
        <f t="shared" si="4"/>
        <v>399</v>
      </c>
      <c r="S12" s="56" t="s">
        <v>176</v>
      </c>
      <c r="T12" s="27"/>
      <c r="U12" s="27"/>
      <c r="V12" s="28">
        <f t="shared" si="5"/>
        <v>0</v>
      </c>
      <c r="W12" s="27"/>
      <c r="X12" s="27"/>
      <c r="Y12" s="27"/>
      <c r="Z12" s="28">
        <f t="shared" si="11"/>
        <v>0</v>
      </c>
      <c r="AA12" s="27">
        <f t="shared" si="6"/>
        <v>0</v>
      </c>
      <c r="AB12" s="27">
        <f t="shared" si="7"/>
        <v>0</v>
      </c>
      <c r="AC12" s="27">
        <f t="shared" si="8"/>
        <v>0</v>
      </c>
      <c r="AD12" s="28">
        <f t="shared" si="9"/>
        <v>0</v>
      </c>
      <c r="AE12" s="87">
        <f t="shared" si="10"/>
        <v>399</v>
      </c>
    </row>
    <row r="13" spans="1:31" ht="12.75">
      <c r="A13" s="27">
        <v>7</v>
      </c>
      <c r="B13" s="36" t="s">
        <v>171</v>
      </c>
      <c r="C13" s="34">
        <v>16975</v>
      </c>
      <c r="D13" s="32" t="s">
        <v>110</v>
      </c>
      <c r="E13" s="27">
        <v>637884</v>
      </c>
      <c r="F13" s="82"/>
      <c r="G13" s="27">
        <v>135</v>
      </c>
      <c r="H13" s="27">
        <v>60</v>
      </c>
      <c r="I13" s="27">
        <v>4</v>
      </c>
      <c r="J13" s="28">
        <f t="shared" si="0"/>
        <v>195</v>
      </c>
      <c r="K13" s="27">
        <v>141</v>
      </c>
      <c r="L13" s="27">
        <v>43</v>
      </c>
      <c r="M13" s="27">
        <v>7</v>
      </c>
      <c r="N13" s="28">
        <f t="shared" si="1"/>
        <v>184</v>
      </c>
      <c r="O13" s="27">
        <f t="shared" si="2"/>
        <v>276</v>
      </c>
      <c r="P13" s="27">
        <f t="shared" si="3"/>
        <v>103</v>
      </c>
      <c r="Q13" s="27">
        <f t="shared" si="3"/>
        <v>11</v>
      </c>
      <c r="R13" s="28">
        <f t="shared" si="4"/>
        <v>379</v>
      </c>
      <c r="S13" s="27"/>
      <c r="T13" s="27"/>
      <c r="U13" s="27"/>
      <c r="V13" s="28">
        <f t="shared" si="5"/>
        <v>0</v>
      </c>
      <c r="W13" s="27"/>
      <c r="X13" s="27"/>
      <c r="Y13" s="27"/>
      <c r="Z13" s="28">
        <f t="shared" si="11"/>
        <v>0</v>
      </c>
      <c r="AA13" s="27">
        <f t="shared" si="6"/>
        <v>0</v>
      </c>
      <c r="AB13" s="27">
        <f t="shared" si="7"/>
        <v>0</v>
      </c>
      <c r="AC13" s="27">
        <f t="shared" si="8"/>
        <v>0</v>
      </c>
      <c r="AD13" s="28">
        <f t="shared" si="9"/>
        <v>0</v>
      </c>
      <c r="AE13" s="87">
        <f t="shared" si="10"/>
        <v>379</v>
      </c>
    </row>
    <row r="14" spans="1:31" ht="12.75">
      <c r="A14" s="27">
        <v>8</v>
      </c>
      <c r="B14" s="36" t="s">
        <v>172</v>
      </c>
      <c r="C14" s="34">
        <v>12779</v>
      </c>
      <c r="D14" s="32" t="s">
        <v>34</v>
      </c>
      <c r="E14" s="27">
        <v>667104</v>
      </c>
      <c r="F14" s="82" t="s">
        <v>115</v>
      </c>
      <c r="G14" s="27">
        <v>136</v>
      </c>
      <c r="H14" s="27">
        <v>43</v>
      </c>
      <c r="I14" s="27">
        <v>7</v>
      </c>
      <c r="J14" s="28">
        <f t="shared" si="0"/>
        <v>179</v>
      </c>
      <c r="K14" s="27">
        <v>146</v>
      </c>
      <c r="L14" s="27">
        <v>54</v>
      </c>
      <c r="M14" s="27">
        <v>6</v>
      </c>
      <c r="N14" s="28">
        <f t="shared" si="1"/>
        <v>200</v>
      </c>
      <c r="O14" s="27">
        <f t="shared" si="2"/>
        <v>282</v>
      </c>
      <c r="P14" s="27">
        <f t="shared" si="3"/>
        <v>97</v>
      </c>
      <c r="Q14" s="27">
        <f t="shared" si="3"/>
        <v>13</v>
      </c>
      <c r="R14" s="28">
        <f t="shared" si="4"/>
        <v>379</v>
      </c>
      <c r="S14" s="27"/>
      <c r="T14" s="27"/>
      <c r="U14" s="27"/>
      <c r="V14" s="28">
        <f t="shared" si="5"/>
        <v>0</v>
      </c>
      <c r="W14" s="27"/>
      <c r="X14" s="27"/>
      <c r="Y14" s="27"/>
      <c r="Z14" s="28">
        <f t="shared" si="11"/>
        <v>0</v>
      </c>
      <c r="AA14" s="27">
        <f t="shared" si="6"/>
        <v>0</v>
      </c>
      <c r="AB14" s="27">
        <f t="shared" si="7"/>
        <v>0</v>
      </c>
      <c r="AC14" s="27">
        <f t="shared" si="8"/>
        <v>0</v>
      </c>
      <c r="AD14" s="28">
        <f t="shared" si="9"/>
        <v>0</v>
      </c>
      <c r="AE14" s="87">
        <f t="shared" si="10"/>
        <v>379</v>
      </c>
    </row>
    <row r="15" spans="1:31" ht="12.75">
      <c r="A15" s="27">
        <v>9</v>
      </c>
      <c r="B15" s="36" t="s">
        <v>173</v>
      </c>
      <c r="C15" s="34">
        <v>18166</v>
      </c>
      <c r="D15" s="32" t="s">
        <v>42</v>
      </c>
      <c r="E15" s="27">
        <v>729602</v>
      </c>
      <c r="F15" s="82"/>
      <c r="G15" s="27">
        <v>130</v>
      </c>
      <c r="H15" s="27">
        <v>60</v>
      </c>
      <c r="I15" s="27">
        <v>1</v>
      </c>
      <c r="J15" s="28">
        <f t="shared" si="0"/>
        <v>190</v>
      </c>
      <c r="K15" s="27">
        <v>121</v>
      </c>
      <c r="L15" s="27">
        <v>60</v>
      </c>
      <c r="M15" s="27">
        <v>7</v>
      </c>
      <c r="N15" s="28">
        <f t="shared" si="1"/>
        <v>181</v>
      </c>
      <c r="O15" s="27">
        <f t="shared" si="2"/>
        <v>251</v>
      </c>
      <c r="P15" s="27">
        <f t="shared" si="3"/>
        <v>120</v>
      </c>
      <c r="Q15" s="27">
        <f t="shared" si="3"/>
        <v>8</v>
      </c>
      <c r="R15" s="28">
        <f t="shared" si="4"/>
        <v>371</v>
      </c>
      <c r="S15" s="27"/>
      <c r="T15" s="27"/>
      <c r="U15" s="27"/>
      <c r="V15" s="28">
        <f t="shared" si="5"/>
        <v>0</v>
      </c>
      <c r="W15" s="27"/>
      <c r="X15" s="27"/>
      <c r="Y15" s="27"/>
      <c r="Z15" s="28">
        <f t="shared" si="11"/>
        <v>0</v>
      </c>
      <c r="AA15" s="27">
        <f t="shared" si="6"/>
        <v>0</v>
      </c>
      <c r="AB15" s="27">
        <f t="shared" si="7"/>
        <v>0</v>
      </c>
      <c r="AC15" s="27">
        <f t="shared" si="8"/>
        <v>0</v>
      </c>
      <c r="AD15" s="28">
        <f t="shared" si="9"/>
        <v>0</v>
      </c>
      <c r="AE15" s="87">
        <f t="shared" si="10"/>
        <v>371</v>
      </c>
    </row>
  </sheetData>
  <mergeCells count="6">
    <mergeCell ref="W5:Z5"/>
    <mergeCell ref="AA5:AD5"/>
    <mergeCell ref="G5:J5"/>
    <mergeCell ref="K5:N5"/>
    <mergeCell ref="O5:R5"/>
    <mergeCell ref="S5:V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TBE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001</cp:lastModifiedBy>
  <cp:lastPrinted>2010-01-31T20:36:11Z</cp:lastPrinted>
  <dcterms:created xsi:type="dcterms:W3CDTF">2009-12-25T06:39:56Z</dcterms:created>
  <dcterms:modified xsi:type="dcterms:W3CDTF">2010-01-31T20:37:01Z</dcterms:modified>
  <cp:category/>
  <cp:version/>
  <cp:contentType/>
  <cp:contentStatus/>
</cp:coreProperties>
</file>